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esktop\Подготовка к собранию на 04 апреля 2020 года\Боря\"/>
    </mc:Choice>
  </mc:AlternateContent>
  <xr:revisionPtr revIDLastSave="0" documentId="13_ncr:1_{5EBA1FCF-1243-4C3D-818C-B691801A0EC8}" xr6:coauthVersionLast="45" xr6:coauthVersionMax="45" xr10:uidLastSave="{00000000-0000-0000-0000-000000000000}"/>
  <bookViews>
    <workbookView xWindow="-110" yWindow="-110" windowWidth="19420" windowHeight="10420" xr2:uid="{00000000-000D-0000-FFFF-FFFF00000000}"/>
  </bookViews>
  <sheets>
    <sheet name="Членские взносы с 2020 г."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0" i="1" l="1"/>
  <c r="D21" i="1"/>
  <c r="D20" i="1"/>
  <c r="D19" i="1"/>
  <c r="D15" i="1" s="1"/>
  <c r="E15" i="1"/>
  <c r="D7" i="1"/>
  <c r="D61" i="1" l="1"/>
</calcChain>
</file>

<file path=xl/sharedStrings.xml><?xml version="1.0" encoding="utf-8"?>
<sst xmlns="http://schemas.openxmlformats.org/spreadsheetml/2006/main" count="215" uniqueCount="172">
  <si>
    <t>ПРОЕКТ Приходно-расходной сметы ДНП "Агроклуб Усадьба" с 2020 года,</t>
  </si>
  <si>
    <t>№ п/п</t>
  </si>
  <si>
    <t>Наименование</t>
  </si>
  <si>
    <t>ед.изм.</t>
  </si>
  <si>
    <t xml:space="preserve">Плановое ожидание (размер предполагаемых доходов и расходов)  в 2020 году </t>
  </si>
  <si>
    <t>Ответственные за исполнение</t>
  </si>
  <si>
    <t>Финансово-экономическое и нормативно-правовое обоснование в Приложении № 1 к Приходно-расходной смете ДНП "Агро-клуб Усадьба" с 2020 г."Детализация"</t>
  </si>
  <si>
    <t xml:space="preserve"> Предполагаемые доходы (п.1.1+п.1.7)</t>
  </si>
  <si>
    <t>руб.</t>
  </si>
  <si>
    <t>Правление ДНП</t>
  </si>
  <si>
    <t>1.1</t>
  </si>
  <si>
    <t>в т.ч.членские (приравненные к ним) взносы  (НК ст. 251 п. 2.1)= п.1.5*п.1.4*п.1.2</t>
  </si>
  <si>
    <t>1.2</t>
  </si>
  <si>
    <t>количество месяцев</t>
  </si>
  <si>
    <t>шт</t>
  </si>
  <si>
    <t>1.3</t>
  </si>
  <si>
    <t>количество зем.участков</t>
  </si>
  <si>
    <t>1.4</t>
  </si>
  <si>
    <t>размер ежемесячного взноса с 1м2</t>
  </si>
  <si>
    <r>
      <rPr>
        <b/>
        <sz val="11"/>
        <color indexed="8"/>
        <rFont val="Calibri"/>
        <family val="2"/>
        <charset val="204"/>
      </rPr>
      <t xml:space="preserve">Приложение № 2 </t>
    </r>
    <r>
      <rPr>
        <sz val="11"/>
        <color theme="1"/>
        <rFont val="Calibri"/>
        <family val="2"/>
        <scheme val="minor"/>
      </rPr>
      <t>"Расчет размера членского взноса" на основании финансово -экономического обоснования в Пприложении № 1 "Детализация"</t>
    </r>
  </si>
  <si>
    <t>1.5</t>
  </si>
  <si>
    <t>площадь земельных участков для расчета взносов (не включены ЗУ в зоне ограничения строительства ИЖС-охранная зона газопровода)</t>
  </si>
  <si>
    <t>м2</t>
  </si>
  <si>
    <t>1.6</t>
  </si>
  <si>
    <t>срок внесения взносов до 15 числа не реже 1 раза в мес(уплата в размере превышающем месячный расчет для члена(участника) засчитывается пропорционально срокам</t>
  </si>
  <si>
    <t>1.7</t>
  </si>
  <si>
    <r>
      <rPr>
        <b/>
        <sz val="11"/>
        <color indexed="8"/>
        <rFont val="Arial"/>
        <family val="2"/>
        <charset val="204"/>
      </rPr>
      <t>Прочие поступления облагаемые налогом</t>
    </r>
    <r>
      <rPr>
        <sz val="11"/>
        <color indexed="8"/>
        <rFont val="Arial"/>
        <family val="2"/>
        <charset val="204"/>
      </rPr>
      <t xml:space="preserve"> (денежные средства полученные ДНП не связанные с целевыми и членскими взносами.( Например: изготовление копий, пеня начисленная за неоплату целевых и членских взносов)</t>
    </r>
  </si>
  <si>
    <r>
      <t>2.</t>
    </r>
    <r>
      <rPr>
        <b/>
        <sz val="5"/>
        <color indexed="8"/>
        <rFont val="Calibri"/>
        <family val="2"/>
        <charset val="204"/>
      </rPr>
      <t>(прим)</t>
    </r>
  </si>
  <si>
    <t>Предполагаемые расходы с перечнем предполагаемых мероприятий (п.2.1+п2.2+п.2.3+2.4+2.5+2.6+2.7+2.7+2.8+2.9+2.10+2.11+2.12+2.13+2.14+2.15+2.16+2.17+.2.18+2.19+2.20+2.21+2.22+2.23+2.24+2.25+2.26+2.27+2.28+2.29+2.30+2.31+2.32+2.33+2.34+2.35+2.36+2.37+2.38+2.39+2.40) на год (12 мес):</t>
  </si>
  <si>
    <t>Административно-управленческие расходы</t>
  </si>
  <si>
    <t>2.1</t>
  </si>
  <si>
    <t>Оплата труда (2 штатные единицы)</t>
  </si>
  <si>
    <t>Приложении № 1 "Детализация" п.2.1</t>
  </si>
  <si>
    <t>2.2</t>
  </si>
  <si>
    <t>Отчисления во внебюджетные фонды связанные с оплатой труда (2 штатные единицы)</t>
  </si>
  <si>
    <t>Приложении № 1 "Детализация"п.2.2</t>
  </si>
  <si>
    <t>2.3</t>
  </si>
  <si>
    <t>Содержание и обслуживание официального сайта AGROCLUB-USADBA.RU</t>
  </si>
  <si>
    <t>Приложении № 1 "Детализация"п.2,3</t>
  </si>
  <si>
    <t>2.4</t>
  </si>
  <si>
    <t>Содержание телефонного номера Главного бухгалтера</t>
  </si>
  <si>
    <t>Приложении № 1 "Детализация"п.2,4</t>
  </si>
  <si>
    <t>2.5</t>
  </si>
  <si>
    <r>
      <t xml:space="preserve">Содержание телефонного номера </t>
    </r>
    <r>
      <rPr>
        <b/>
        <sz val="11"/>
        <rFont val="Arial"/>
        <family val="2"/>
        <charset val="204"/>
      </rPr>
      <t>КПП</t>
    </r>
    <r>
      <rPr>
        <b/>
        <sz val="11"/>
        <color indexed="8"/>
        <rFont val="Arial"/>
        <family val="2"/>
        <charset val="204"/>
      </rPr>
      <t xml:space="preserve"> (шлагбаум)</t>
    </r>
  </si>
  <si>
    <t>Приложении № 1 "Детализация"п.2.5</t>
  </si>
  <si>
    <t>2.6</t>
  </si>
  <si>
    <t>Техническая поддержка</t>
  </si>
  <si>
    <t>Приложении № 1 "Детализация"п.2.6</t>
  </si>
  <si>
    <t>2.7</t>
  </si>
  <si>
    <t>Организация ЭДО (электронный документооборот с налоговыми органами и статуправление, ПФР,ФСС,)</t>
  </si>
  <si>
    <t>Приложении № 1 "Детализация"п.2.7</t>
  </si>
  <si>
    <t>2.8</t>
  </si>
  <si>
    <t xml:space="preserve"> Випнет(отчетность)(Электронная отчетность)</t>
  </si>
  <si>
    <t>Приложении № 1 "Детализация"п.2.8</t>
  </si>
  <si>
    <t>2.9</t>
  </si>
  <si>
    <t>Канцелярские, бланки, почтовые и аналогичные  расходы</t>
  </si>
  <si>
    <t>Приложении № 1 "Детализация"п.2.9</t>
  </si>
  <si>
    <t>2.10</t>
  </si>
  <si>
    <t xml:space="preserve"> Банковские услуги по расчетным счетам</t>
  </si>
  <si>
    <t>Приложении № 1 "Детализация"п.2.10</t>
  </si>
  <si>
    <t>2.11</t>
  </si>
  <si>
    <t>Юридические услуги  по договорам ГПХ</t>
  </si>
  <si>
    <t>Приложении № 1 "Детализация"п.2.11</t>
  </si>
  <si>
    <t>2.12</t>
  </si>
  <si>
    <t xml:space="preserve"> Судебные расходы(госпошлина)</t>
  </si>
  <si>
    <t>Приложении № 1 "Детализация"п.2.12</t>
  </si>
  <si>
    <t>2.13</t>
  </si>
  <si>
    <t xml:space="preserve">Содержание офиса по юридическому адресу
</t>
  </si>
  <si>
    <t>Приложении № 1 "Детализация"п.2.13</t>
  </si>
  <si>
    <t>2.14</t>
  </si>
  <si>
    <t>Оргтехника</t>
  </si>
  <si>
    <t>Приложении № 1 "Детализация"п.2.14</t>
  </si>
  <si>
    <t>2.15</t>
  </si>
  <si>
    <t>Обеспечение проведений собраний</t>
  </si>
  <si>
    <t>Приложении № 1 "Детализация"п.2.15</t>
  </si>
  <si>
    <t>2.16</t>
  </si>
  <si>
    <t>Земельный налог   на участок: 61:02:0600015:3794 (приобретен в собственность для обеспечения дорогой будущих собственников земельных участков 09.10.2012г.)</t>
  </si>
  <si>
    <t>Приложении № 1 "Детализация"п.2.16</t>
  </si>
  <si>
    <t>2.17</t>
  </si>
  <si>
    <t xml:space="preserve">Аренда  земельного участка для эксплуатации водонапорной башни с к.н.61:02:0600015:3185, включая земельный налог (41 237,56 руб) </t>
  </si>
  <si>
    <t>Приложении № 1 "Детализация"п.2.17</t>
  </si>
  <si>
    <t>2.18</t>
  </si>
  <si>
    <t xml:space="preserve">Аренда  земельного участка под ГРПШ
с КН: 61:02:0600015:4985 под размещенным ГРПШ высокого давления в год. Включая земельный налог (317,13 руб)
</t>
  </si>
  <si>
    <t>Приложении № 1 "Детализация"п.2.18</t>
  </si>
  <si>
    <t>2.19</t>
  </si>
  <si>
    <t>Аренда земельного участка для эксплуатации дороги «Приозерный городок» с к.н.61:02:0600015:6098 включая земельный налог (3957,42руб)</t>
  </si>
  <si>
    <t>Приложении № 1 "Детализация"п.2.19</t>
  </si>
  <si>
    <t>2.20</t>
  </si>
  <si>
    <t>Аренда земельных участков для эксплуатации «Детской площадки» с к.н.61:02:0600015:2832, 61:02:0600015:2803, 61:02:0600015:2802</t>
  </si>
  <si>
    <t>Приложении № 1 "Детализация"п.2.20</t>
  </si>
  <si>
    <t>2.21</t>
  </si>
  <si>
    <t>Штрафы и пени  (в т.ч.Пеня ТНС энрего и другим контрагентам по неисполненым обязательствам, по решениям судов)</t>
  </si>
  <si>
    <t>Приложении № 1 "Детализация"</t>
  </si>
  <si>
    <t>2.22</t>
  </si>
  <si>
    <t>Не исполненные обязательства ДНП перед контрагентами,              (включая мировое соглашение по Определению суда  начиная с 25 июля 2019 года по графику)</t>
  </si>
  <si>
    <t>Приложении № 1 "Детализация"п.2.21</t>
  </si>
  <si>
    <t>Обеспечение электричеством членов (участников)</t>
  </si>
  <si>
    <t>2.23</t>
  </si>
  <si>
    <t xml:space="preserve">Содержание линий электропередач, включая блочные трансформаторные подстанции:
</t>
  </si>
  <si>
    <t>Приложении № 1 "Детализация"п.2.23</t>
  </si>
  <si>
    <t>2.24</t>
  </si>
  <si>
    <t>Содержание  приборов учета электрической энергии в местах общего пользования(на опоре линии ВЛ-0,4кВ)</t>
  </si>
  <si>
    <t>Приложении № 1 "Детализация"п.2.24</t>
  </si>
  <si>
    <t>Обеспечение водой членов (участников)</t>
  </si>
  <si>
    <t>2.25</t>
  </si>
  <si>
    <t xml:space="preserve">Содержание:
Сетей водоснабжения
</t>
  </si>
  <si>
    <t>Приложении № 1 "Детализация"п.2.25</t>
  </si>
  <si>
    <t>2.26</t>
  </si>
  <si>
    <t xml:space="preserve">Содержание:
Станции водоподготовки
</t>
  </si>
  <si>
    <t>Приложении № 1 "Детализация"п.2.26</t>
  </si>
  <si>
    <t>2.27</t>
  </si>
  <si>
    <t xml:space="preserve">Содержание:
Водонапорной башни
</t>
  </si>
  <si>
    <t>Приложении № 1 "Детализация"п.2.27</t>
  </si>
  <si>
    <t>2.28</t>
  </si>
  <si>
    <t>Содержание приборов учета - водомеров</t>
  </si>
  <si>
    <t>Приложении № 1 "Детализация"п.2.28</t>
  </si>
  <si>
    <t>2.29</t>
  </si>
  <si>
    <t>Аренда оборудования в целях водоснабжения</t>
  </si>
  <si>
    <t>Приложении № 1 "Детализация"п.2.29</t>
  </si>
  <si>
    <t>Обеспечение газом членов (участников)</t>
  </si>
  <si>
    <t>2.30</t>
  </si>
  <si>
    <t xml:space="preserve">Содержание сетей  газоснабжения
в том числе ГРПШ
</t>
  </si>
  <si>
    <t>Приложении № 1 "Детализация"п.2.30</t>
  </si>
  <si>
    <t>Общехозяйственные расходы</t>
  </si>
  <si>
    <t>2.31</t>
  </si>
  <si>
    <t xml:space="preserve">Содержание внутренних проездов, обочин, моста с МАТЕРИАЛАМИ
</t>
  </si>
  <si>
    <t>Приложении № 1 "Детализация"п.2.31</t>
  </si>
  <si>
    <t>2.32</t>
  </si>
  <si>
    <t>Содержание КПП (уборка, полив, покраска, ремонт и т.п.)</t>
  </si>
  <si>
    <t>Приложении № 1 "Детализация"п.2.32</t>
  </si>
  <si>
    <t>2.33</t>
  </si>
  <si>
    <r>
      <t xml:space="preserve">Услуги охраны - </t>
    </r>
    <r>
      <rPr>
        <b/>
        <sz val="11"/>
        <color indexed="8"/>
        <rFont val="Arial"/>
        <family val="2"/>
        <charset val="204"/>
      </rPr>
      <t>КПП спец.организацией</t>
    </r>
  </si>
  <si>
    <t>Приложении № 1 "Детализация"п.2.33</t>
  </si>
  <si>
    <t>2.34</t>
  </si>
  <si>
    <t>Содержание площадки ТКО (уборка мусора в контейнеры, мытье контейнеров, покраска,полив, ремонт и т.п.)</t>
  </si>
  <si>
    <t>Приложении № 1 "Детализация"п.2.34</t>
  </si>
  <si>
    <t>2.35</t>
  </si>
  <si>
    <t>Содержание детской площадки (Содержание зон отдыха -уборка мусора, полив, оформление к общим мероприятиям, покраска, ремонт и т.п.)</t>
  </si>
  <si>
    <t>Приложении № 1 "Детализация"п.2.35</t>
  </si>
  <si>
    <t>2.36</t>
  </si>
  <si>
    <t>Электроснабжение (КПП,ТКО, зон отдыха, уличное, объектов в целях водоснабжения, станция водоподготовки). Сетевые потери, холостой ход трансформаторов.</t>
  </si>
  <si>
    <t>Приложении № 1 "Детализация"п.2.36</t>
  </si>
  <si>
    <t>2.37</t>
  </si>
  <si>
    <t>Вывоз ТКО (твердых коммунальных отходов)</t>
  </si>
  <si>
    <t>Приложении № 1 "Детализация"п.2.37</t>
  </si>
  <si>
    <t>2.38</t>
  </si>
  <si>
    <t>Санитарные и противопожарные мероприятия (обработка, покос травы,сбор мусора)</t>
  </si>
  <si>
    <t>Приложении № 1 "Детализация"п.2.38</t>
  </si>
  <si>
    <t>2.39</t>
  </si>
  <si>
    <t>Закупка дополнительных контейнеров для ТКО (увеличение объема складирования для последующего вывоза ТКО)</t>
  </si>
  <si>
    <t>Приложении № 1 "Детализация"п.2.39</t>
  </si>
  <si>
    <t>2.40</t>
  </si>
  <si>
    <t>Озеленение</t>
  </si>
  <si>
    <t>Приложении № 1 "Детализация"п.2.40</t>
  </si>
  <si>
    <t>Справочно: Доходы минус расходы</t>
  </si>
  <si>
    <t>Размер взносов в переходный период (период начала календарного года, следующего за годом утержденной сметы до утверждения сметы на следующий период) считаются в том же размере что и по настоящей смете вплоть до утверждения новой сметы с сохранением направлений расходования .</t>
  </si>
  <si>
    <t>Финансово-экономическое и законодательное обоснование</t>
  </si>
  <si>
    <t>к п.1.1</t>
  </si>
  <si>
    <t>Членские взносы с 01.01.2019г.  приняты обязательными  для собственников (физических лиц часть 1 ст. 12 Закона 217-ФЗ) земельных участков под ИЖС находящихся на территории ДНП "Агро-клуб Усадьба" в зависимости от площади земельного участка принимаются за базу начисления для членского взноса как за  1(один) квадратный метр  и подлежат оплате в сумме и сроки принятые общим собранием. ст.5 Закона 217-ФЗ для лиц не являющимися членами установлено что, Суммарный ежегодный размер платы,  устанавливается в размере, равном суммарному ежегодному размеручленских   взносов члена товарищества, рассчитанных в соответствии с настоящим Федеральным законом и уставом. Членские взносы обзателен к внесению собственниками земельных участков т.е. членами и лицами ведущими хозяйство в индивидуальном порядке. Утверждается единственная форма внесения  взносов и оплаты проводимых платежей —  безналичный расчет через расчетный счет  в банке</t>
  </si>
  <si>
    <t>к п.2.1.</t>
  </si>
  <si>
    <t>Председатель=35000 в мес., (Обязанности:Выполнение целевых показателей, выполнение решений общих собраний, результаты взысканий задолженностей по взносам( платежам), а также, объем своевременно уплаченных взносов, платежей). Размер вознаграждения включает все расходы на уплату налоговых отчислений,в т.ч. НДФЛ. Главный Бухгалтер30000 в мес.Основные обязанности:ведение бухгалтерского и налогового учета,выполнение целевых показателей, отсутствие штрафных санкций за несвоевременную сдачу отчетностей, либо, допущенные ошибки, своевременное информирование правления о поступивших платежах и возникновения просроченной задолженности, своевременное и верное разнесение поступивших платежей по бух.учету).</t>
  </si>
  <si>
    <t>к п.2.2.</t>
  </si>
  <si>
    <t>отчисления во внебюджетные фонды 30,6% от ФОТ = соц.страх-2,9%,Пенсионные-22%,ФФОМС-5,1%, травматизм-0,6%</t>
  </si>
  <si>
    <t>к п.2.17</t>
  </si>
  <si>
    <t xml:space="preserve">Аренда земельного участка под ГРПШ </t>
  </si>
  <si>
    <t>к п.2.16</t>
  </si>
  <si>
    <t xml:space="preserve"> пунктом 1 статьи 388 Налогового кодекса Российской Федерации
, п.6 ст.3 из,217-ФЗ закона, участки общего пользования — это земля, предназначенная для использования правообладателями наделов на территории объединения, например, СНТ. На ней располагаются капитальные здания, дороги, коммуникации (вода, электричество, газ и т.д.), площадки для мусора и т.д. Решение Cобрания депутатов Ольгинского сельского поселения Аксайского района Ростовской области (в редакции от 19.12.2014 №77, от 26.12.2016 №18) №75 от 14.11.2014=Земельные участки, занятые жилищным фондом и объектами инженерной инфраструктуры жилищно-коммунального комплекса (за исключением доли в праве на земельный участок, приходящейся на объект, не относящийся к жилищному фонду и к объектам инженерной инфраструктуры жилищно-коммунального комплекса) или приобретенные (предоставленные) для жилищного строительства ставка 0,3% от кадастровой стоимости 37113805,13 руб.</t>
  </si>
  <si>
    <r>
      <t>2.</t>
    </r>
    <r>
      <rPr>
        <b/>
        <sz val="10"/>
        <color indexed="8"/>
        <rFont val="Calibri"/>
        <family val="2"/>
        <charset val="204"/>
      </rPr>
      <t>(прим)</t>
    </r>
  </si>
  <si>
    <t>Экономия по статьям расходов сметы Правелением (утвержденная смета на основании Решения собрания,  которое должно быть опубдиковано  на официальном сайте не позднее 30 рабочих дней со дня принятия) может быть перенесена на статьи расходов в целях недопущения перерасхода, но не более чем 1 раза в квартал, в срок до 30 числа месяца следующего за отчетным кварталом при этом решение общего собрания не требуется т.к. расходы в целом не должны превышать общей суммы по смете за год.</t>
  </si>
  <si>
    <t>Членские взносы относящиеся к периодам до 01.01.2020г. Поступающие после этой даты направляются на погашение долгов образованные до 01.01.2020г. В данной смете не рассматриваются.</t>
  </si>
  <si>
    <r>
      <rPr>
        <b/>
        <sz val="11"/>
        <color indexed="8"/>
        <rFont val="Arial"/>
        <family val="2"/>
        <charset val="204"/>
      </rPr>
      <t>Приложение №1</t>
    </r>
    <r>
      <rPr>
        <sz val="11"/>
        <color indexed="8"/>
        <rFont val="Arial"/>
        <family val="2"/>
        <charset val="204"/>
      </rPr>
      <t xml:space="preserve"> к Приходно-расходной смете ДНП "Агро-клуб Усадьба" с 2020 г."Детализация",  является пояснением к настоящей приходно -расходной смете ДНП "Агро-клуб Усадьба" с 2020 года.</t>
    </r>
  </si>
  <si>
    <r>
      <rPr>
        <b/>
        <sz val="11"/>
        <color indexed="8"/>
        <rFont val="Arial"/>
        <family val="2"/>
        <charset val="204"/>
      </rPr>
      <t>Приложение №2</t>
    </r>
    <r>
      <rPr>
        <sz val="11"/>
        <color indexed="8"/>
        <rFont val="Arial"/>
        <family val="2"/>
        <charset val="204"/>
      </rPr>
      <t xml:space="preserve"> к Приходно-расходной смете ДНП "Агро-клуб Усадьба" с 2020 г."Расчет размера членского взноса"является пояснением к  настоящей приходно -расходной смете ДНП "Агро-клуб Усадьба" с 2020 года.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</si>
</sst>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charset val="204"/>
      <scheme val="minor"/>
    </font>
    <font>
      <b/>
      <sz val="16"/>
      <color theme="1"/>
      <name val="Calibri"/>
      <family val="2"/>
      <charset val="204"/>
      <scheme val="minor"/>
    </font>
    <font>
      <sz val="16"/>
      <color theme="1"/>
      <name val="Calibri"/>
      <family val="2"/>
      <charset val="204"/>
      <scheme val="minor"/>
    </font>
    <font>
      <b/>
      <sz val="16"/>
      <color theme="1"/>
      <name val="Arial"/>
      <family val="2"/>
      <charset val="204"/>
    </font>
    <font>
      <b/>
      <sz val="11"/>
      <name val="Calibri"/>
      <family val="2"/>
      <charset val="204"/>
      <scheme val="minor"/>
    </font>
    <font>
      <b/>
      <sz val="11"/>
      <name val="Arial"/>
      <family val="2"/>
      <charset val="204"/>
    </font>
    <font>
      <sz val="11"/>
      <color theme="1"/>
      <name val="Arial"/>
      <family val="2"/>
      <charset val="204"/>
    </font>
    <font>
      <b/>
      <sz val="11"/>
      <color indexed="8"/>
      <name val="Calibri"/>
      <family val="2"/>
      <charset val="204"/>
    </font>
    <font>
      <sz val="11"/>
      <name val="Arial"/>
      <family val="2"/>
      <charset val="204"/>
    </font>
    <font>
      <b/>
      <sz val="11"/>
      <color indexed="8"/>
      <name val="Arial"/>
      <family val="2"/>
      <charset val="204"/>
    </font>
    <font>
      <sz val="11"/>
      <color indexed="8"/>
      <name val="Arial"/>
      <family val="2"/>
      <charset val="204"/>
    </font>
    <font>
      <b/>
      <sz val="5"/>
      <color indexed="8"/>
      <name val="Calibri"/>
      <family val="2"/>
      <charset val="204"/>
    </font>
    <font>
      <b/>
      <sz val="11"/>
      <color theme="1"/>
      <name val="Arial"/>
      <family val="2"/>
      <charset val="204"/>
    </font>
    <font>
      <sz val="11"/>
      <name val="Calibri"/>
      <family val="2"/>
      <charset val="204"/>
      <scheme val="minor"/>
    </font>
    <font>
      <sz val="8"/>
      <name val="Arial"/>
      <family val="2"/>
    </font>
    <font>
      <b/>
      <u/>
      <sz val="12"/>
      <color theme="1"/>
      <name val="Calibri"/>
      <family val="2"/>
      <charset val="204"/>
      <scheme val="minor"/>
    </font>
    <font>
      <u/>
      <sz val="11"/>
      <color theme="10"/>
      <name val="Calibri"/>
      <family val="2"/>
      <charset val="204"/>
      <scheme val="minor"/>
    </font>
    <font>
      <sz val="9"/>
      <name val="Arial"/>
      <family val="2"/>
    </font>
    <font>
      <sz val="11"/>
      <name val="Arial"/>
      <family val="2"/>
    </font>
    <font>
      <sz val="10.5"/>
      <color rgb="FF000000"/>
      <name val="Arial"/>
      <family val="2"/>
      <charset val="204"/>
    </font>
    <font>
      <b/>
      <sz val="10"/>
      <color theme="1"/>
      <name val="Calibri"/>
      <family val="2"/>
      <charset val="204"/>
      <scheme val="minor"/>
    </font>
    <font>
      <b/>
      <sz val="10"/>
      <color indexed="8"/>
      <name val="Calibri"/>
      <family val="2"/>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top/>
      <bottom/>
      <diagonal/>
    </border>
  </borders>
  <cellStyleXfs count="3">
    <xf numFmtId="0" fontId="0" fillId="0" borderId="0"/>
    <xf numFmtId="0" fontId="15" fillId="0" borderId="0"/>
    <xf numFmtId="0" fontId="17" fillId="0" borderId="0" applyNumberFormat="0" applyFill="0" applyBorder="0" applyAlignment="0" applyProtection="0"/>
  </cellStyleXfs>
  <cellXfs count="79">
    <xf numFmtId="0" fontId="0" fillId="0" borderId="0" xfId="0"/>
    <xf numFmtId="0" fontId="2" fillId="0" borderId="0" xfId="0" applyFont="1"/>
    <xf numFmtId="0" fontId="3" fillId="0" borderId="0" xfId="0" applyFont="1"/>
    <xf numFmtId="0" fontId="3" fillId="0" borderId="0" xfId="0" applyFont="1"/>
    <xf numFmtId="0" fontId="4" fillId="0" borderId="0" xfId="0" applyFont="1"/>
    <xf numFmtId="0" fontId="0" fillId="0" borderId="2" xfId="0" applyBorder="1" applyAlignment="1">
      <alignment horizontal="center" vertical="center"/>
    </xf>
    <xf numFmtId="0" fontId="1" fillId="0" borderId="1" xfId="0" applyFont="1" applyBorder="1"/>
    <xf numFmtId="0" fontId="1" fillId="0" borderId="0" xfId="0" applyFont="1"/>
    <xf numFmtId="49" fontId="0" fillId="0" borderId="1" xfId="0" applyNumberFormat="1" applyBorder="1"/>
    <xf numFmtId="0" fontId="7" fillId="0" borderId="1" xfId="0" applyFont="1" applyBorder="1" applyAlignment="1">
      <alignment wrapText="1"/>
    </xf>
    <xf numFmtId="0" fontId="0" fillId="0" borderId="1" xfId="0" applyBorder="1" applyAlignment="1">
      <alignment wrapText="1"/>
    </xf>
    <xf numFmtId="3" fontId="0" fillId="0" borderId="1" xfId="0" applyNumberFormat="1" applyBorder="1"/>
    <xf numFmtId="0" fontId="0" fillId="0" borderId="3" xfId="0" applyBorder="1" applyAlignment="1">
      <alignment horizontal="center" vertical="center"/>
    </xf>
    <xf numFmtId="0" fontId="0" fillId="0" borderId="1" xfId="0" applyBorder="1"/>
    <xf numFmtId="0" fontId="7" fillId="0" borderId="1" xfId="0" applyFont="1" applyBorder="1"/>
    <xf numFmtId="0" fontId="9" fillId="0" borderId="1" xfId="0" applyFont="1" applyBorder="1" applyAlignment="1">
      <alignment wrapText="1"/>
    </xf>
    <xf numFmtId="0" fontId="0" fillId="0" borderId="4" xfId="0" applyBorder="1" applyAlignment="1">
      <alignment horizontal="center" vertical="center"/>
    </xf>
    <xf numFmtId="3" fontId="0" fillId="0" borderId="1" xfId="0" applyNumberFormat="1" applyBorder="1" applyAlignment="1">
      <alignment wrapText="1"/>
    </xf>
    <xf numFmtId="0" fontId="0" fillId="0" borderId="4" xfId="0" applyBorder="1" applyAlignment="1">
      <alignment horizontal="center" vertical="center"/>
    </xf>
    <xf numFmtId="4" fontId="1" fillId="0" borderId="1" xfId="0" applyNumberFormat="1" applyFont="1" applyBorder="1"/>
    <xf numFmtId="49" fontId="0" fillId="0" borderId="1" xfId="0" applyNumberFormat="1" applyBorder="1" applyAlignment="1">
      <alignment vertical="center"/>
    </xf>
    <xf numFmtId="0" fontId="13" fillId="0" borderId="1" xfId="0" applyFont="1" applyBorder="1" applyAlignment="1">
      <alignment vertical="center" wrapText="1"/>
    </xf>
    <xf numFmtId="0" fontId="0" fillId="0" borderId="1" xfId="0" applyBorder="1" applyAlignment="1">
      <alignment vertical="center"/>
    </xf>
    <xf numFmtId="4" fontId="14" fillId="2" borderId="1" xfId="0" applyNumberFormat="1" applyFont="1" applyFill="1" applyBorder="1" applyAlignment="1">
      <alignment vertical="center"/>
    </xf>
    <xf numFmtId="0" fontId="13" fillId="0" borderId="1" xfId="0" applyFont="1" applyBorder="1" applyAlignment="1">
      <alignment wrapText="1"/>
    </xf>
    <xf numFmtId="4" fontId="14" fillId="2" borderId="1" xfId="0" applyNumberFormat="1" applyFont="1" applyFill="1" applyBorder="1"/>
    <xf numFmtId="49" fontId="1" fillId="0" borderId="1" xfId="0" applyNumberFormat="1" applyFont="1" applyBorder="1"/>
    <xf numFmtId="4" fontId="14" fillId="0" borderId="1" xfId="0" applyNumberFormat="1" applyFont="1" applyBorder="1"/>
    <xf numFmtId="0" fontId="6" fillId="0" borderId="1" xfId="1" applyFont="1" applyBorder="1" applyAlignment="1">
      <alignment vertical="top" wrapText="1"/>
    </xf>
    <xf numFmtId="4" fontId="0" fillId="0" borderId="1" xfId="0" applyNumberFormat="1" applyBorder="1"/>
    <xf numFmtId="49" fontId="1" fillId="0" borderId="1" xfId="0" applyNumberFormat="1" applyFont="1" applyBorder="1" applyAlignment="1">
      <alignment vertical="center"/>
    </xf>
    <xf numFmtId="0" fontId="6" fillId="0" borderId="1" xfId="0" applyFont="1" applyBorder="1" applyAlignment="1">
      <alignment vertical="center" wrapText="1"/>
    </xf>
    <xf numFmtId="0" fontId="14" fillId="0" borderId="1" xfId="0" applyFont="1" applyBorder="1" applyAlignment="1">
      <alignment vertical="center"/>
    </xf>
    <xf numFmtId="0" fontId="13" fillId="0" borderId="1" xfId="0" applyFont="1" applyBorder="1"/>
    <xf numFmtId="4" fontId="0" fillId="0" borderId="1" xfId="0" applyNumberFormat="1" applyBorder="1" applyAlignment="1">
      <alignment vertical="center"/>
    </xf>
    <xf numFmtId="4" fontId="0" fillId="2" borderId="1" xfId="0" applyNumberFormat="1" applyFill="1" applyBorder="1"/>
    <xf numFmtId="0" fontId="6" fillId="0" borderId="1" xfId="1" applyFont="1" applyBorder="1" applyAlignment="1">
      <alignment vertical="center" wrapText="1"/>
    </xf>
    <xf numFmtId="4" fontId="0" fillId="2" borderId="1" xfId="0" applyNumberFormat="1" applyFill="1" applyBorder="1" applyAlignment="1">
      <alignment vertical="center"/>
    </xf>
    <xf numFmtId="0" fontId="6" fillId="0" borderId="1" xfId="0" applyFont="1" applyBorder="1" applyAlignment="1">
      <alignment vertical="top" wrapText="1"/>
    </xf>
    <xf numFmtId="0" fontId="13" fillId="0" borderId="1" xfId="0" applyFont="1" applyBorder="1" applyAlignment="1">
      <alignment vertical="top" wrapText="1"/>
    </xf>
    <xf numFmtId="49" fontId="0" fillId="0" borderId="1" xfId="0" applyNumberFormat="1" applyBorder="1" applyAlignment="1">
      <alignment vertical="top"/>
    </xf>
    <xf numFmtId="0" fontId="0" fillId="0" borderId="1" xfId="0" applyBorder="1" applyAlignment="1">
      <alignment vertical="top"/>
    </xf>
    <xf numFmtId="4" fontId="0" fillId="2" borderId="1" xfId="0" applyNumberFormat="1" applyFill="1" applyBorder="1" applyAlignment="1">
      <alignment vertical="top"/>
    </xf>
    <xf numFmtId="0" fontId="0" fillId="0" borderId="0" xfId="0" applyAlignment="1">
      <alignment vertical="top"/>
    </xf>
    <xf numFmtId="4" fontId="14" fillId="0" borderId="1" xfId="0" applyNumberFormat="1" applyFont="1" applyBorder="1" applyAlignment="1">
      <alignment vertical="center"/>
    </xf>
    <xf numFmtId="49" fontId="0" fillId="0" borderId="0" xfId="0" applyNumberFormat="1"/>
    <xf numFmtId="4" fontId="0" fillId="0" borderId="0" xfId="0" applyNumberFormat="1"/>
    <xf numFmtId="3" fontId="0" fillId="0" borderId="0" xfId="0" applyNumberFormat="1"/>
    <xf numFmtId="49" fontId="0" fillId="0" borderId="0" xfId="0" applyNumberFormat="1" applyAlignment="1">
      <alignment wrapText="1"/>
    </xf>
    <xf numFmtId="0" fontId="7" fillId="0" borderId="0" xfId="0" applyFont="1" applyAlignment="1">
      <alignment horizontal="left" vertical="center" wrapText="1"/>
    </xf>
    <xf numFmtId="0" fontId="16" fillId="0" borderId="0" xfId="0" applyFont="1" applyAlignment="1">
      <alignment vertical="center"/>
    </xf>
    <xf numFmtId="49" fontId="0" fillId="0" borderId="0" xfId="0" applyNumberFormat="1" applyAlignment="1">
      <alignment vertical="center"/>
    </xf>
    <xf numFmtId="0" fontId="9" fillId="0" borderId="0" xfId="2" applyFont="1" applyAlignment="1">
      <alignment horizontal="left" vertical="top" wrapText="1"/>
    </xf>
    <xf numFmtId="0" fontId="0" fillId="0" borderId="0" xfId="0" applyAlignment="1">
      <alignment vertical="center"/>
    </xf>
    <xf numFmtId="0" fontId="14" fillId="0" borderId="0" xfId="0" applyFont="1" applyAlignment="1">
      <alignment horizontal="center" wrapText="1"/>
    </xf>
    <xf numFmtId="0" fontId="18" fillId="0" borderId="5" xfId="1" applyFont="1" applyBorder="1" applyAlignment="1">
      <alignment horizontal="center" vertical="top" wrapText="1"/>
    </xf>
    <xf numFmtId="0" fontId="18" fillId="0" borderId="0" xfId="1" applyFont="1" applyAlignment="1">
      <alignment horizontal="center" vertical="top" wrapText="1"/>
    </xf>
    <xf numFmtId="0" fontId="19" fillId="0" borderId="0" xfId="1" applyFont="1" applyAlignment="1">
      <alignment horizontal="left" vertical="center" wrapText="1"/>
    </xf>
    <xf numFmtId="0" fontId="7" fillId="0" borderId="0" xfId="0" applyFont="1" applyAlignment="1">
      <alignment horizontal="left" vertical="top" wrapText="1"/>
    </xf>
    <xf numFmtId="0" fontId="20" fillId="0" borderId="0" xfId="0" applyFont="1" applyAlignment="1">
      <alignment horizontal="left" vertical="top" wrapText="1"/>
    </xf>
    <xf numFmtId="49" fontId="21" fillId="0" borderId="0" xfId="0" applyNumberFormat="1" applyFont="1" applyAlignment="1">
      <alignment vertical="center"/>
    </xf>
    <xf numFmtId="0" fontId="9" fillId="0" borderId="0" xfId="0" applyFont="1" applyAlignment="1">
      <alignment horizontal="left" vertical="center" wrapText="1"/>
    </xf>
    <xf numFmtId="0" fontId="7" fillId="0" borderId="0" xfId="0" applyFont="1" applyAlignment="1">
      <alignment wrapText="1"/>
    </xf>
    <xf numFmtId="0" fontId="0" fillId="0" borderId="0" xfId="0" applyAlignment="1">
      <alignment wrapText="1"/>
    </xf>
    <xf numFmtId="0" fontId="5" fillId="3" borderId="1" xfId="0" applyFont="1" applyFill="1" applyBorder="1"/>
    <xf numFmtId="0" fontId="6" fillId="3" borderId="1" xfId="0" applyFont="1" applyFill="1" applyBorder="1"/>
    <xf numFmtId="4" fontId="5" fillId="3" borderId="1" xfId="0" applyNumberFormat="1" applyFont="1" applyFill="1" applyBorder="1"/>
    <xf numFmtId="49" fontId="1" fillId="3" borderId="1" xfId="0" applyNumberFormat="1" applyFont="1" applyFill="1" applyBorder="1"/>
    <xf numFmtId="0" fontId="13" fillId="3" borderId="1" xfId="0" applyFont="1" applyFill="1" applyBorder="1" applyAlignment="1">
      <alignment wrapText="1"/>
    </xf>
    <xf numFmtId="0" fontId="1" fillId="3" borderId="1" xfId="0" applyFont="1" applyFill="1" applyBorder="1"/>
    <xf numFmtId="2" fontId="1" fillId="3" borderId="1" xfId="0" applyNumberFormat="1" applyFont="1" applyFill="1" applyBorder="1"/>
    <xf numFmtId="3" fontId="1" fillId="3" borderId="1" xfId="0" applyNumberFormat="1" applyFont="1" applyFill="1" applyBorder="1"/>
    <xf numFmtId="49" fontId="1" fillId="3" borderId="1" xfId="0" applyNumberFormat="1" applyFont="1" applyFill="1" applyBorder="1" applyAlignment="1">
      <alignment vertical="center"/>
    </xf>
    <xf numFmtId="0" fontId="6" fillId="3" borderId="1" xfId="0" applyFont="1" applyFill="1" applyBorder="1" applyAlignment="1">
      <alignment vertical="center" wrapText="1"/>
    </xf>
    <xf numFmtId="0" fontId="0" fillId="3" borderId="1" xfId="0" applyFill="1" applyBorder="1" applyAlignment="1">
      <alignment vertical="center"/>
    </xf>
    <xf numFmtId="3" fontId="0" fillId="3" borderId="1" xfId="0" applyNumberFormat="1" applyFill="1" applyBorder="1" applyAlignment="1">
      <alignment vertical="center"/>
    </xf>
    <xf numFmtId="0" fontId="1" fillId="3" borderId="1" xfId="0" applyFont="1" applyFill="1" applyBorder="1" applyAlignment="1">
      <alignment horizontal="center" vertical="top"/>
    </xf>
    <xf numFmtId="0" fontId="2" fillId="3" borderId="1" xfId="0" applyFont="1" applyFill="1" applyBorder="1" applyAlignment="1">
      <alignment horizontal="center" vertical="top"/>
    </xf>
    <xf numFmtId="0" fontId="1" fillId="3" borderId="1" xfId="0" applyFont="1" applyFill="1" applyBorder="1" applyAlignment="1">
      <alignment horizontal="center" vertical="top" wrapText="1"/>
    </xf>
  </cellXfs>
  <cellStyles count="3">
    <cellStyle name="Гиперссылка" xfId="2" builtinId="8"/>
    <cellStyle name="Обычный" xfId="0" builtinId="0"/>
    <cellStyle name="Обычный_наш" xfId="1" xr:uid="{85B354DF-7FC8-4EF9-BB73-011B45F1F8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9"/>
  <sheetViews>
    <sheetView tabSelected="1" topLeftCell="A2" workbookViewId="0">
      <selection activeCell="I6" sqref="I6"/>
    </sheetView>
  </sheetViews>
  <sheetFormatPr defaultRowHeight="14.5" x14ac:dyDescent="0.35"/>
  <cols>
    <col min="1" max="1" width="9" customWidth="1"/>
    <col min="2" max="2" width="45.54296875" customWidth="1"/>
    <col min="3" max="3" width="8.1796875" customWidth="1"/>
    <col min="4" max="4" width="20" customWidth="1"/>
    <col min="5" max="5" width="17.453125" customWidth="1"/>
    <col min="6" max="6" width="20.54296875" customWidth="1"/>
    <col min="257" max="257" width="9" customWidth="1"/>
    <col min="258" max="258" width="45.54296875" customWidth="1"/>
    <col min="259" max="259" width="8.1796875" customWidth="1"/>
    <col min="260" max="260" width="20" customWidth="1"/>
    <col min="261" max="261" width="17.453125" customWidth="1"/>
    <col min="262" max="262" width="20.54296875" customWidth="1"/>
    <col min="513" max="513" width="9" customWidth="1"/>
    <col min="514" max="514" width="45.54296875" customWidth="1"/>
    <col min="515" max="515" width="8.1796875" customWidth="1"/>
    <col min="516" max="516" width="20" customWidth="1"/>
    <col min="517" max="517" width="17.453125" customWidth="1"/>
    <col min="518" max="518" width="20.54296875" customWidth="1"/>
    <col min="769" max="769" width="9" customWidth="1"/>
    <col min="770" max="770" width="45.54296875" customWidth="1"/>
    <col min="771" max="771" width="8.1796875" customWidth="1"/>
    <col min="772" max="772" width="20" customWidth="1"/>
    <col min="773" max="773" width="17.453125" customWidth="1"/>
    <col min="774" max="774" width="20.54296875" customWidth="1"/>
    <col min="1025" max="1025" width="9" customWidth="1"/>
    <col min="1026" max="1026" width="45.54296875" customWidth="1"/>
    <col min="1027" max="1027" width="8.1796875" customWidth="1"/>
    <col min="1028" max="1028" width="20" customWidth="1"/>
    <col min="1029" max="1029" width="17.453125" customWidth="1"/>
    <col min="1030" max="1030" width="20.54296875" customWidth="1"/>
    <col min="1281" max="1281" width="9" customWidth="1"/>
    <col min="1282" max="1282" width="45.54296875" customWidth="1"/>
    <col min="1283" max="1283" width="8.1796875" customWidth="1"/>
    <col min="1284" max="1284" width="20" customWidth="1"/>
    <col min="1285" max="1285" width="17.453125" customWidth="1"/>
    <col min="1286" max="1286" width="20.54296875" customWidth="1"/>
    <col min="1537" max="1537" width="9" customWidth="1"/>
    <col min="1538" max="1538" width="45.54296875" customWidth="1"/>
    <col min="1539" max="1539" width="8.1796875" customWidth="1"/>
    <col min="1540" max="1540" width="20" customWidth="1"/>
    <col min="1541" max="1541" width="17.453125" customWidth="1"/>
    <col min="1542" max="1542" width="20.54296875" customWidth="1"/>
    <col min="1793" max="1793" width="9" customWidth="1"/>
    <col min="1794" max="1794" width="45.54296875" customWidth="1"/>
    <col min="1795" max="1795" width="8.1796875" customWidth="1"/>
    <col min="1796" max="1796" width="20" customWidth="1"/>
    <col min="1797" max="1797" width="17.453125" customWidth="1"/>
    <col min="1798" max="1798" width="20.54296875" customWidth="1"/>
    <col min="2049" max="2049" width="9" customWidth="1"/>
    <col min="2050" max="2050" width="45.54296875" customWidth="1"/>
    <col min="2051" max="2051" width="8.1796875" customWidth="1"/>
    <col min="2052" max="2052" width="20" customWidth="1"/>
    <col min="2053" max="2053" width="17.453125" customWidth="1"/>
    <col min="2054" max="2054" width="20.54296875" customWidth="1"/>
    <col min="2305" max="2305" width="9" customWidth="1"/>
    <col min="2306" max="2306" width="45.54296875" customWidth="1"/>
    <col min="2307" max="2307" width="8.1796875" customWidth="1"/>
    <col min="2308" max="2308" width="20" customWidth="1"/>
    <col min="2309" max="2309" width="17.453125" customWidth="1"/>
    <col min="2310" max="2310" width="20.54296875" customWidth="1"/>
    <col min="2561" max="2561" width="9" customWidth="1"/>
    <col min="2562" max="2562" width="45.54296875" customWidth="1"/>
    <col min="2563" max="2563" width="8.1796875" customWidth="1"/>
    <col min="2564" max="2564" width="20" customWidth="1"/>
    <col min="2565" max="2565" width="17.453125" customWidth="1"/>
    <col min="2566" max="2566" width="20.54296875" customWidth="1"/>
    <col min="2817" max="2817" width="9" customWidth="1"/>
    <col min="2818" max="2818" width="45.54296875" customWidth="1"/>
    <col min="2819" max="2819" width="8.1796875" customWidth="1"/>
    <col min="2820" max="2820" width="20" customWidth="1"/>
    <col min="2821" max="2821" width="17.453125" customWidth="1"/>
    <col min="2822" max="2822" width="20.54296875" customWidth="1"/>
    <col min="3073" max="3073" width="9" customWidth="1"/>
    <col min="3074" max="3074" width="45.54296875" customWidth="1"/>
    <col min="3075" max="3075" width="8.1796875" customWidth="1"/>
    <col min="3076" max="3076" width="20" customWidth="1"/>
    <col min="3077" max="3077" width="17.453125" customWidth="1"/>
    <col min="3078" max="3078" width="20.54296875" customWidth="1"/>
    <col min="3329" max="3329" width="9" customWidth="1"/>
    <col min="3330" max="3330" width="45.54296875" customWidth="1"/>
    <col min="3331" max="3331" width="8.1796875" customWidth="1"/>
    <col min="3332" max="3332" width="20" customWidth="1"/>
    <col min="3333" max="3333" width="17.453125" customWidth="1"/>
    <col min="3334" max="3334" width="20.54296875" customWidth="1"/>
    <col min="3585" max="3585" width="9" customWidth="1"/>
    <col min="3586" max="3586" width="45.54296875" customWidth="1"/>
    <col min="3587" max="3587" width="8.1796875" customWidth="1"/>
    <col min="3588" max="3588" width="20" customWidth="1"/>
    <col min="3589" max="3589" width="17.453125" customWidth="1"/>
    <col min="3590" max="3590" width="20.54296875" customWidth="1"/>
    <col min="3841" max="3841" width="9" customWidth="1"/>
    <col min="3842" max="3842" width="45.54296875" customWidth="1"/>
    <col min="3843" max="3843" width="8.1796875" customWidth="1"/>
    <col min="3844" max="3844" width="20" customWidth="1"/>
    <col min="3845" max="3845" width="17.453125" customWidth="1"/>
    <col min="3846" max="3846" width="20.54296875" customWidth="1"/>
    <col min="4097" max="4097" width="9" customWidth="1"/>
    <col min="4098" max="4098" width="45.54296875" customWidth="1"/>
    <col min="4099" max="4099" width="8.1796875" customWidth="1"/>
    <col min="4100" max="4100" width="20" customWidth="1"/>
    <col min="4101" max="4101" width="17.453125" customWidth="1"/>
    <col min="4102" max="4102" width="20.54296875" customWidth="1"/>
    <col min="4353" max="4353" width="9" customWidth="1"/>
    <col min="4354" max="4354" width="45.54296875" customWidth="1"/>
    <col min="4355" max="4355" width="8.1796875" customWidth="1"/>
    <col min="4356" max="4356" width="20" customWidth="1"/>
    <col min="4357" max="4357" width="17.453125" customWidth="1"/>
    <col min="4358" max="4358" width="20.54296875" customWidth="1"/>
    <col min="4609" max="4609" width="9" customWidth="1"/>
    <col min="4610" max="4610" width="45.54296875" customWidth="1"/>
    <col min="4611" max="4611" width="8.1796875" customWidth="1"/>
    <col min="4612" max="4612" width="20" customWidth="1"/>
    <col min="4613" max="4613" width="17.453125" customWidth="1"/>
    <col min="4614" max="4614" width="20.54296875" customWidth="1"/>
    <col min="4865" max="4865" width="9" customWidth="1"/>
    <col min="4866" max="4866" width="45.54296875" customWidth="1"/>
    <col min="4867" max="4867" width="8.1796875" customWidth="1"/>
    <col min="4868" max="4868" width="20" customWidth="1"/>
    <col min="4869" max="4869" width="17.453125" customWidth="1"/>
    <col min="4870" max="4870" width="20.54296875" customWidth="1"/>
    <col min="5121" max="5121" width="9" customWidth="1"/>
    <col min="5122" max="5122" width="45.54296875" customWidth="1"/>
    <col min="5123" max="5123" width="8.1796875" customWidth="1"/>
    <col min="5124" max="5124" width="20" customWidth="1"/>
    <col min="5125" max="5125" width="17.453125" customWidth="1"/>
    <col min="5126" max="5126" width="20.54296875" customWidth="1"/>
    <col min="5377" max="5377" width="9" customWidth="1"/>
    <col min="5378" max="5378" width="45.54296875" customWidth="1"/>
    <col min="5379" max="5379" width="8.1796875" customWidth="1"/>
    <col min="5380" max="5380" width="20" customWidth="1"/>
    <col min="5381" max="5381" width="17.453125" customWidth="1"/>
    <col min="5382" max="5382" width="20.54296875" customWidth="1"/>
    <col min="5633" max="5633" width="9" customWidth="1"/>
    <col min="5634" max="5634" width="45.54296875" customWidth="1"/>
    <col min="5635" max="5635" width="8.1796875" customWidth="1"/>
    <col min="5636" max="5636" width="20" customWidth="1"/>
    <col min="5637" max="5637" width="17.453125" customWidth="1"/>
    <col min="5638" max="5638" width="20.54296875" customWidth="1"/>
    <col min="5889" max="5889" width="9" customWidth="1"/>
    <col min="5890" max="5890" width="45.54296875" customWidth="1"/>
    <col min="5891" max="5891" width="8.1796875" customWidth="1"/>
    <col min="5892" max="5892" width="20" customWidth="1"/>
    <col min="5893" max="5893" width="17.453125" customWidth="1"/>
    <col min="5894" max="5894" width="20.54296875" customWidth="1"/>
    <col min="6145" max="6145" width="9" customWidth="1"/>
    <col min="6146" max="6146" width="45.54296875" customWidth="1"/>
    <col min="6147" max="6147" width="8.1796875" customWidth="1"/>
    <col min="6148" max="6148" width="20" customWidth="1"/>
    <col min="6149" max="6149" width="17.453125" customWidth="1"/>
    <col min="6150" max="6150" width="20.54296875" customWidth="1"/>
    <col min="6401" max="6401" width="9" customWidth="1"/>
    <col min="6402" max="6402" width="45.54296875" customWidth="1"/>
    <col min="6403" max="6403" width="8.1796875" customWidth="1"/>
    <col min="6404" max="6404" width="20" customWidth="1"/>
    <col min="6405" max="6405" width="17.453125" customWidth="1"/>
    <col min="6406" max="6406" width="20.54296875" customWidth="1"/>
    <col min="6657" max="6657" width="9" customWidth="1"/>
    <col min="6658" max="6658" width="45.54296875" customWidth="1"/>
    <col min="6659" max="6659" width="8.1796875" customWidth="1"/>
    <col min="6660" max="6660" width="20" customWidth="1"/>
    <col min="6661" max="6661" width="17.453125" customWidth="1"/>
    <col min="6662" max="6662" width="20.54296875" customWidth="1"/>
    <col min="6913" max="6913" width="9" customWidth="1"/>
    <col min="6914" max="6914" width="45.54296875" customWidth="1"/>
    <col min="6915" max="6915" width="8.1796875" customWidth="1"/>
    <col min="6916" max="6916" width="20" customWidth="1"/>
    <col min="6917" max="6917" width="17.453125" customWidth="1"/>
    <col min="6918" max="6918" width="20.54296875" customWidth="1"/>
    <col min="7169" max="7169" width="9" customWidth="1"/>
    <col min="7170" max="7170" width="45.54296875" customWidth="1"/>
    <col min="7171" max="7171" width="8.1796875" customWidth="1"/>
    <col min="7172" max="7172" width="20" customWidth="1"/>
    <col min="7173" max="7173" width="17.453125" customWidth="1"/>
    <col min="7174" max="7174" width="20.54296875" customWidth="1"/>
    <col min="7425" max="7425" width="9" customWidth="1"/>
    <col min="7426" max="7426" width="45.54296875" customWidth="1"/>
    <col min="7427" max="7427" width="8.1796875" customWidth="1"/>
    <col min="7428" max="7428" width="20" customWidth="1"/>
    <col min="7429" max="7429" width="17.453125" customWidth="1"/>
    <col min="7430" max="7430" width="20.54296875" customWidth="1"/>
    <col min="7681" max="7681" width="9" customWidth="1"/>
    <col min="7682" max="7682" width="45.54296875" customWidth="1"/>
    <col min="7683" max="7683" width="8.1796875" customWidth="1"/>
    <col min="7684" max="7684" width="20" customWidth="1"/>
    <col min="7685" max="7685" width="17.453125" customWidth="1"/>
    <col min="7686" max="7686" width="20.54296875" customWidth="1"/>
    <col min="7937" max="7937" width="9" customWidth="1"/>
    <col min="7938" max="7938" width="45.54296875" customWidth="1"/>
    <col min="7939" max="7939" width="8.1796875" customWidth="1"/>
    <col min="7940" max="7940" width="20" customWidth="1"/>
    <col min="7941" max="7941" width="17.453125" customWidth="1"/>
    <col min="7942" max="7942" width="20.54296875" customWidth="1"/>
    <col min="8193" max="8193" width="9" customWidth="1"/>
    <col min="8194" max="8194" width="45.54296875" customWidth="1"/>
    <col min="8195" max="8195" width="8.1796875" customWidth="1"/>
    <col min="8196" max="8196" width="20" customWidth="1"/>
    <col min="8197" max="8197" width="17.453125" customWidth="1"/>
    <col min="8198" max="8198" width="20.54296875" customWidth="1"/>
    <col min="8449" max="8449" width="9" customWidth="1"/>
    <col min="8450" max="8450" width="45.54296875" customWidth="1"/>
    <col min="8451" max="8451" width="8.1796875" customWidth="1"/>
    <col min="8452" max="8452" width="20" customWidth="1"/>
    <col min="8453" max="8453" width="17.453125" customWidth="1"/>
    <col min="8454" max="8454" width="20.54296875" customWidth="1"/>
    <col min="8705" max="8705" width="9" customWidth="1"/>
    <col min="8706" max="8706" width="45.54296875" customWidth="1"/>
    <col min="8707" max="8707" width="8.1796875" customWidth="1"/>
    <col min="8708" max="8708" width="20" customWidth="1"/>
    <col min="8709" max="8709" width="17.453125" customWidth="1"/>
    <col min="8710" max="8710" width="20.54296875" customWidth="1"/>
    <col min="8961" max="8961" width="9" customWidth="1"/>
    <col min="8962" max="8962" width="45.54296875" customWidth="1"/>
    <col min="8963" max="8963" width="8.1796875" customWidth="1"/>
    <col min="8964" max="8964" width="20" customWidth="1"/>
    <col min="8965" max="8965" width="17.453125" customWidth="1"/>
    <col min="8966" max="8966" width="20.54296875" customWidth="1"/>
    <col min="9217" max="9217" width="9" customWidth="1"/>
    <col min="9218" max="9218" width="45.54296875" customWidth="1"/>
    <col min="9219" max="9219" width="8.1796875" customWidth="1"/>
    <col min="9220" max="9220" width="20" customWidth="1"/>
    <col min="9221" max="9221" width="17.453125" customWidth="1"/>
    <col min="9222" max="9222" width="20.54296875" customWidth="1"/>
    <col min="9473" max="9473" width="9" customWidth="1"/>
    <col min="9474" max="9474" width="45.54296875" customWidth="1"/>
    <col min="9475" max="9475" width="8.1796875" customWidth="1"/>
    <col min="9476" max="9476" width="20" customWidth="1"/>
    <col min="9477" max="9477" width="17.453125" customWidth="1"/>
    <col min="9478" max="9478" width="20.54296875" customWidth="1"/>
    <col min="9729" max="9729" width="9" customWidth="1"/>
    <col min="9730" max="9730" width="45.54296875" customWidth="1"/>
    <col min="9731" max="9731" width="8.1796875" customWidth="1"/>
    <col min="9732" max="9732" width="20" customWidth="1"/>
    <col min="9733" max="9733" width="17.453125" customWidth="1"/>
    <col min="9734" max="9734" width="20.54296875" customWidth="1"/>
    <col min="9985" max="9985" width="9" customWidth="1"/>
    <col min="9986" max="9986" width="45.54296875" customWidth="1"/>
    <col min="9987" max="9987" width="8.1796875" customWidth="1"/>
    <col min="9988" max="9988" width="20" customWidth="1"/>
    <col min="9989" max="9989" width="17.453125" customWidth="1"/>
    <col min="9990" max="9990" width="20.54296875" customWidth="1"/>
    <col min="10241" max="10241" width="9" customWidth="1"/>
    <col min="10242" max="10242" width="45.54296875" customWidth="1"/>
    <col min="10243" max="10243" width="8.1796875" customWidth="1"/>
    <col min="10244" max="10244" width="20" customWidth="1"/>
    <col min="10245" max="10245" width="17.453125" customWidth="1"/>
    <col min="10246" max="10246" width="20.54296875" customWidth="1"/>
    <col min="10497" max="10497" width="9" customWidth="1"/>
    <col min="10498" max="10498" width="45.54296875" customWidth="1"/>
    <col min="10499" max="10499" width="8.1796875" customWidth="1"/>
    <col min="10500" max="10500" width="20" customWidth="1"/>
    <col min="10501" max="10501" width="17.453125" customWidth="1"/>
    <col min="10502" max="10502" width="20.54296875" customWidth="1"/>
    <col min="10753" max="10753" width="9" customWidth="1"/>
    <col min="10754" max="10754" width="45.54296875" customWidth="1"/>
    <col min="10755" max="10755" width="8.1796875" customWidth="1"/>
    <col min="10756" max="10756" width="20" customWidth="1"/>
    <col min="10757" max="10757" width="17.453125" customWidth="1"/>
    <col min="10758" max="10758" width="20.54296875" customWidth="1"/>
    <col min="11009" max="11009" width="9" customWidth="1"/>
    <col min="11010" max="11010" width="45.54296875" customWidth="1"/>
    <col min="11011" max="11011" width="8.1796875" customWidth="1"/>
    <col min="11012" max="11012" width="20" customWidth="1"/>
    <col min="11013" max="11013" width="17.453125" customWidth="1"/>
    <col min="11014" max="11014" width="20.54296875" customWidth="1"/>
    <col min="11265" max="11265" width="9" customWidth="1"/>
    <col min="11266" max="11266" width="45.54296875" customWidth="1"/>
    <col min="11267" max="11267" width="8.1796875" customWidth="1"/>
    <col min="11268" max="11268" width="20" customWidth="1"/>
    <col min="11269" max="11269" width="17.453125" customWidth="1"/>
    <col min="11270" max="11270" width="20.54296875" customWidth="1"/>
    <col min="11521" max="11521" width="9" customWidth="1"/>
    <col min="11522" max="11522" width="45.54296875" customWidth="1"/>
    <col min="11523" max="11523" width="8.1796875" customWidth="1"/>
    <col min="11524" max="11524" width="20" customWidth="1"/>
    <col min="11525" max="11525" width="17.453125" customWidth="1"/>
    <col min="11526" max="11526" width="20.54296875" customWidth="1"/>
    <col min="11777" max="11777" width="9" customWidth="1"/>
    <col min="11778" max="11778" width="45.54296875" customWidth="1"/>
    <col min="11779" max="11779" width="8.1796875" customWidth="1"/>
    <col min="11780" max="11780" width="20" customWidth="1"/>
    <col min="11781" max="11781" width="17.453125" customWidth="1"/>
    <col min="11782" max="11782" width="20.54296875" customWidth="1"/>
    <col min="12033" max="12033" width="9" customWidth="1"/>
    <col min="12034" max="12034" width="45.54296875" customWidth="1"/>
    <col min="12035" max="12035" width="8.1796875" customWidth="1"/>
    <col min="12036" max="12036" width="20" customWidth="1"/>
    <col min="12037" max="12037" width="17.453125" customWidth="1"/>
    <col min="12038" max="12038" width="20.54296875" customWidth="1"/>
    <col min="12289" max="12289" width="9" customWidth="1"/>
    <col min="12290" max="12290" width="45.54296875" customWidth="1"/>
    <col min="12291" max="12291" width="8.1796875" customWidth="1"/>
    <col min="12292" max="12292" width="20" customWidth="1"/>
    <col min="12293" max="12293" width="17.453125" customWidth="1"/>
    <col min="12294" max="12294" width="20.54296875" customWidth="1"/>
    <col min="12545" max="12545" width="9" customWidth="1"/>
    <col min="12546" max="12546" width="45.54296875" customWidth="1"/>
    <col min="12547" max="12547" width="8.1796875" customWidth="1"/>
    <col min="12548" max="12548" width="20" customWidth="1"/>
    <col min="12549" max="12549" width="17.453125" customWidth="1"/>
    <col min="12550" max="12550" width="20.54296875" customWidth="1"/>
    <col min="12801" max="12801" width="9" customWidth="1"/>
    <col min="12802" max="12802" width="45.54296875" customWidth="1"/>
    <col min="12803" max="12803" width="8.1796875" customWidth="1"/>
    <col min="12804" max="12804" width="20" customWidth="1"/>
    <col min="12805" max="12805" width="17.453125" customWidth="1"/>
    <col min="12806" max="12806" width="20.54296875" customWidth="1"/>
    <col min="13057" max="13057" width="9" customWidth="1"/>
    <col min="13058" max="13058" width="45.54296875" customWidth="1"/>
    <col min="13059" max="13059" width="8.1796875" customWidth="1"/>
    <col min="13060" max="13060" width="20" customWidth="1"/>
    <col min="13061" max="13061" width="17.453125" customWidth="1"/>
    <col min="13062" max="13062" width="20.54296875" customWidth="1"/>
    <col min="13313" max="13313" width="9" customWidth="1"/>
    <col min="13314" max="13314" width="45.54296875" customWidth="1"/>
    <col min="13315" max="13315" width="8.1796875" customWidth="1"/>
    <col min="13316" max="13316" width="20" customWidth="1"/>
    <col min="13317" max="13317" width="17.453125" customWidth="1"/>
    <col min="13318" max="13318" width="20.54296875" customWidth="1"/>
    <col min="13569" max="13569" width="9" customWidth="1"/>
    <col min="13570" max="13570" width="45.54296875" customWidth="1"/>
    <col min="13571" max="13571" width="8.1796875" customWidth="1"/>
    <col min="13572" max="13572" width="20" customWidth="1"/>
    <col min="13573" max="13573" width="17.453125" customWidth="1"/>
    <col min="13574" max="13574" width="20.54296875" customWidth="1"/>
    <col min="13825" max="13825" width="9" customWidth="1"/>
    <col min="13826" max="13826" width="45.54296875" customWidth="1"/>
    <col min="13827" max="13827" width="8.1796875" customWidth="1"/>
    <col min="13828" max="13828" width="20" customWidth="1"/>
    <col min="13829" max="13829" width="17.453125" customWidth="1"/>
    <col min="13830" max="13830" width="20.54296875" customWidth="1"/>
    <col min="14081" max="14081" width="9" customWidth="1"/>
    <col min="14082" max="14082" width="45.54296875" customWidth="1"/>
    <col min="14083" max="14083" width="8.1796875" customWidth="1"/>
    <col min="14084" max="14084" width="20" customWidth="1"/>
    <col min="14085" max="14085" width="17.453125" customWidth="1"/>
    <col min="14086" max="14086" width="20.54296875" customWidth="1"/>
    <col min="14337" max="14337" width="9" customWidth="1"/>
    <col min="14338" max="14338" width="45.54296875" customWidth="1"/>
    <col min="14339" max="14339" width="8.1796875" customWidth="1"/>
    <col min="14340" max="14340" width="20" customWidth="1"/>
    <col min="14341" max="14341" width="17.453125" customWidth="1"/>
    <col min="14342" max="14342" width="20.54296875" customWidth="1"/>
    <col min="14593" max="14593" width="9" customWidth="1"/>
    <col min="14594" max="14594" width="45.54296875" customWidth="1"/>
    <col min="14595" max="14595" width="8.1796875" customWidth="1"/>
    <col min="14596" max="14596" width="20" customWidth="1"/>
    <col min="14597" max="14597" width="17.453125" customWidth="1"/>
    <col min="14598" max="14598" width="20.54296875" customWidth="1"/>
    <col min="14849" max="14849" width="9" customWidth="1"/>
    <col min="14850" max="14850" width="45.54296875" customWidth="1"/>
    <col min="14851" max="14851" width="8.1796875" customWidth="1"/>
    <col min="14852" max="14852" width="20" customWidth="1"/>
    <col min="14853" max="14853" width="17.453125" customWidth="1"/>
    <col min="14854" max="14854" width="20.54296875" customWidth="1"/>
    <col min="15105" max="15105" width="9" customWidth="1"/>
    <col min="15106" max="15106" width="45.54296875" customWidth="1"/>
    <col min="15107" max="15107" width="8.1796875" customWidth="1"/>
    <col min="15108" max="15108" width="20" customWidth="1"/>
    <col min="15109" max="15109" width="17.453125" customWidth="1"/>
    <col min="15110" max="15110" width="20.54296875" customWidth="1"/>
    <col min="15361" max="15361" width="9" customWidth="1"/>
    <col min="15362" max="15362" width="45.54296875" customWidth="1"/>
    <col min="15363" max="15363" width="8.1796875" customWidth="1"/>
    <col min="15364" max="15364" width="20" customWidth="1"/>
    <col min="15365" max="15365" width="17.453125" customWidth="1"/>
    <col min="15366" max="15366" width="20.54296875" customWidth="1"/>
    <col min="15617" max="15617" width="9" customWidth="1"/>
    <col min="15618" max="15618" width="45.54296875" customWidth="1"/>
    <col min="15619" max="15619" width="8.1796875" customWidth="1"/>
    <col min="15620" max="15620" width="20" customWidth="1"/>
    <col min="15621" max="15621" width="17.453125" customWidth="1"/>
    <col min="15622" max="15622" width="20.54296875" customWidth="1"/>
    <col min="15873" max="15873" width="9" customWidth="1"/>
    <col min="15874" max="15874" width="45.54296875" customWidth="1"/>
    <col min="15875" max="15875" width="8.1796875" customWidth="1"/>
    <col min="15876" max="15876" width="20" customWidth="1"/>
    <col min="15877" max="15877" width="17.453125" customWidth="1"/>
    <col min="15878" max="15878" width="20.54296875" customWidth="1"/>
    <col min="16129" max="16129" width="9" customWidth="1"/>
    <col min="16130" max="16130" width="45.54296875" customWidth="1"/>
    <col min="16131" max="16131" width="8.1796875" customWidth="1"/>
    <col min="16132" max="16132" width="20" customWidth="1"/>
    <col min="16133" max="16133" width="17.453125" customWidth="1"/>
    <col min="16134" max="16134" width="20.54296875" customWidth="1"/>
  </cols>
  <sheetData>
    <row r="1" spans="1:6" hidden="1" x14ac:dyDescent="0.35"/>
    <row r="2" spans="1:6" ht="21" x14ac:dyDescent="0.5">
      <c r="A2" s="1" t="s">
        <v>0</v>
      </c>
      <c r="B2" s="2"/>
      <c r="C2" s="2"/>
      <c r="D2" s="2"/>
      <c r="E2" s="2"/>
      <c r="F2" s="2"/>
    </row>
    <row r="3" spans="1:6" ht="21" x14ac:dyDescent="0.5">
      <c r="A3" s="3"/>
      <c r="B3" s="4"/>
      <c r="C3" s="3"/>
      <c r="D3" s="3"/>
      <c r="E3" s="3"/>
      <c r="F3" s="3"/>
    </row>
    <row r="4" spans="1:6" hidden="1" x14ac:dyDescent="0.35"/>
    <row r="5" spans="1:6" hidden="1" x14ac:dyDescent="0.35"/>
    <row r="6" spans="1:6" ht="156" customHeight="1" x14ac:dyDescent="0.35">
      <c r="A6" s="76" t="s">
        <v>1</v>
      </c>
      <c r="B6" s="77" t="s">
        <v>2</v>
      </c>
      <c r="C6" s="76" t="s">
        <v>3</v>
      </c>
      <c r="D6" s="78" t="s">
        <v>4</v>
      </c>
      <c r="E6" s="78" t="s">
        <v>5</v>
      </c>
      <c r="F6" s="78" t="s">
        <v>6</v>
      </c>
    </row>
    <row r="7" spans="1:6" s="7" customFormat="1" ht="15" customHeight="1" x14ac:dyDescent="0.35">
      <c r="A7" s="64">
        <v>1</v>
      </c>
      <c r="B7" s="65" t="s">
        <v>7</v>
      </c>
      <c r="C7" s="64" t="s">
        <v>8</v>
      </c>
      <c r="D7" s="66">
        <f>D12*D11*12</f>
        <v>9129300.4799999986</v>
      </c>
      <c r="E7" s="5" t="s">
        <v>9</v>
      </c>
      <c r="F7" s="6"/>
    </row>
    <row r="8" spans="1:6" ht="28.5" x14ac:dyDescent="0.35">
      <c r="A8" s="8" t="s">
        <v>10</v>
      </c>
      <c r="B8" s="9" t="s">
        <v>11</v>
      </c>
      <c r="C8" s="10"/>
      <c r="D8" s="11"/>
      <c r="E8" s="12"/>
      <c r="F8" s="13"/>
    </row>
    <row r="9" spans="1:6" x14ac:dyDescent="0.35">
      <c r="A9" s="8" t="s">
        <v>12</v>
      </c>
      <c r="B9" s="9" t="s">
        <v>13</v>
      </c>
      <c r="C9" s="10" t="s">
        <v>14</v>
      </c>
      <c r="D9" s="11">
        <v>12</v>
      </c>
      <c r="E9" s="12"/>
      <c r="F9" s="13"/>
    </row>
    <row r="10" spans="1:6" x14ac:dyDescent="0.35">
      <c r="A10" s="8" t="s">
        <v>15</v>
      </c>
      <c r="B10" s="14" t="s">
        <v>16</v>
      </c>
      <c r="C10" s="13" t="s">
        <v>14</v>
      </c>
      <c r="D10" s="11">
        <v>688</v>
      </c>
      <c r="E10" s="12"/>
      <c r="F10" s="13"/>
    </row>
    <row r="11" spans="1:6" ht="123" customHeight="1" x14ac:dyDescent="0.35">
      <c r="A11" s="8" t="s">
        <v>17</v>
      </c>
      <c r="B11" s="14" t="s">
        <v>18</v>
      </c>
      <c r="C11" s="13" t="s">
        <v>8</v>
      </c>
      <c r="D11" s="13">
        <v>1.44</v>
      </c>
      <c r="E11" s="12"/>
      <c r="F11" s="10" t="s">
        <v>19</v>
      </c>
    </row>
    <row r="12" spans="1:6" ht="56.5" x14ac:dyDescent="0.35">
      <c r="A12" s="8" t="s">
        <v>20</v>
      </c>
      <c r="B12" s="15" t="s">
        <v>21</v>
      </c>
      <c r="C12" s="13" t="s">
        <v>22</v>
      </c>
      <c r="D12" s="11">
        <v>528316</v>
      </c>
      <c r="E12" s="12"/>
      <c r="F12" s="13"/>
    </row>
    <row r="13" spans="1:6" ht="56.5" x14ac:dyDescent="0.35">
      <c r="A13" s="8" t="s">
        <v>23</v>
      </c>
      <c r="B13" s="9" t="s">
        <v>24</v>
      </c>
      <c r="C13" s="13"/>
      <c r="D13" s="11"/>
      <c r="E13" s="16"/>
      <c r="F13" s="13"/>
    </row>
    <row r="14" spans="1:6" ht="90.75" customHeight="1" x14ac:dyDescent="0.35">
      <c r="A14" s="8" t="s">
        <v>25</v>
      </c>
      <c r="B14" s="9" t="s">
        <v>26</v>
      </c>
      <c r="C14" s="13" t="s">
        <v>8</v>
      </c>
      <c r="D14" s="17"/>
      <c r="E14" s="18"/>
      <c r="F14" s="13"/>
    </row>
    <row r="15" spans="1:6" s="7" customFormat="1" ht="98.5" x14ac:dyDescent="0.35">
      <c r="A15" s="67" t="s">
        <v>27</v>
      </c>
      <c r="B15" s="68" t="s">
        <v>28</v>
      </c>
      <c r="C15" s="69"/>
      <c r="D15" s="70">
        <f>D17+D18+D19+D20+D21+D22+D23+D24+D25+D26+D27+D28+D29+D30+D31+D32+D33+D34+D35+D36+D37+D38+D40+D41+D43+D44+D45+D46+D47+D49+D51+D52+D53+D54+D55+D56+D57+D58+D59+D60</f>
        <v>9129300.4799999986</v>
      </c>
      <c r="E15" s="19" t="str">
        <f>E7</f>
        <v>Правление ДНП</v>
      </c>
      <c r="F15" s="6"/>
    </row>
    <row r="16" spans="1:6" s="7" customFormat="1" x14ac:dyDescent="0.35">
      <c r="A16" s="67"/>
      <c r="B16" s="68" t="s">
        <v>29</v>
      </c>
      <c r="C16" s="69"/>
      <c r="D16" s="71"/>
      <c r="E16" s="19"/>
      <c r="F16" s="6"/>
    </row>
    <row r="17" spans="1:6" ht="29" x14ac:dyDescent="0.35">
      <c r="A17" s="20" t="s">
        <v>30</v>
      </c>
      <c r="B17" s="21" t="s">
        <v>31</v>
      </c>
      <c r="C17" s="22" t="s">
        <v>8</v>
      </c>
      <c r="D17" s="23">
        <v>780000</v>
      </c>
      <c r="E17" s="13"/>
      <c r="F17" s="10" t="s">
        <v>32</v>
      </c>
    </row>
    <row r="18" spans="1:6" ht="48.75" customHeight="1" x14ac:dyDescent="0.35">
      <c r="A18" s="8" t="s">
        <v>33</v>
      </c>
      <c r="B18" s="24" t="s">
        <v>34</v>
      </c>
      <c r="C18" s="13" t="s">
        <v>8</v>
      </c>
      <c r="D18" s="25">
        <v>238680</v>
      </c>
      <c r="E18" s="13"/>
      <c r="F18" s="10" t="s">
        <v>35</v>
      </c>
    </row>
    <row r="19" spans="1:6" ht="44.25" customHeight="1" x14ac:dyDescent="0.35">
      <c r="A19" s="26" t="s">
        <v>36</v>
      </c>
      <c r="B19" s="24" t="s">
        <v>37</v>
      </c>
      <c r="C19" s="13" t="s">
        <v>8</v>
      </c>
      <c r="D19" s="27">
        <f>3000*12+500*12</f>
        <v>42000</v>
      </c>
      <c r="E19" s="10"/>
      <c r="F19" s="10" t="s">
        <v>38</v>
      </c>
    </row>
    <row r="20" spans="1:6" ht="29" x14ac:dyDescent="0.35">
      <c r="A20" s="8" t="s">
        <v>39</v>
      </c>
      <c r="B20" s="24" t="s">
        <v>40</v>
      </c>
      <c r="C20" s="13" t="s">
        <v>8</v>
      </c>
      <c r="D20" s="27">
        <f>500*12</f>
        <v>6000</v>
      </c>
      <c r="E20" s="10"/>
      <c r="F20" s="10" t="s">
        <v>41</v>
      </c>
    </row>
    <row r="21" spans="1:6" ht="29" x14ac:dyDescent="0.35">
      <c r="A21" s="8" t="s">
        <v>42</v>
      </c>
      <c r="B21" s="24" t="s">
        <v>43</v>
      </c>
      <c r="C21" s="13" t="s">
        <v>8</v>
      </c>
      <c r="D21" s="27">
        <f>200*12</f>
        <v>2400</v>
      </c>
      <c r="E21" s="10"/>
      <c r="F21" s="10" t="s">
        <v>44</v>
      </c>
    </row>
    <row r="22" spans="1:6" ht="29" x14ac:dyDescent="0.35">
      <c r="A22" s="8" t="s">
        <v>45</v>
      </c>
      <c r="B22" s="28" t="s">
        <v>46</v>
      </c>
      <c r="C22" s="13" t="s">
        <v>8</v>
      </c>
      <c r="D22" s="29">
        <v>6000</v>
      </c>
      <c r="E22" s="13"/>
      <c r="F22" s="10" t="s">
        <v>47</v>
      </c>
    </row>
    <row r="23" spans="1:6" ht="42" x14ac:dyDescent="0.35">
      <c r="A23" s="8" t="s">
        <v>48</v>
      </c>
      <c r="B23" s="28" t="s">
        <v>49</v>
      </c>
      <c r="C23" s="13" t="s">
        <v>8</v>
      </c>
      <c r="D23" s="29">
        <v>1200</v>
      </c>
      <c r="E23" s="13"/>
      <c r="F23" s="10" t="s">
        <v>50</v>
      </c>
    </row>
    <row r="24" spans="1:6" ht="29" x14ac:dyDescent="0.35">
      <c r="A24" s="8" t="s">
        <v>51</v>
      </c>
      <c r="B24" s="28" t="s">
        <v>52</v>
      </c>
      <c r="C24" s="13" t="s">
        <v>8</v>
      </c>
      <c r="D24" s="29">
        <v>4100</v>
      </c>
      <c r="E24" s="13"/>
      <c r="F24" s="10" t="s">
        <v>53</v>
      </c>
    </row>
    <row r="25" spans="1:6" ht="29" x14ac:dyDescent="0.35">
      <c r="A25" s="30" t="s">
        <v>54</v>
      </c>
      <c r="B25" s="31" t="s">
        <v>55</v>
      </c>
      <c r="C25" s="32" t="s">
        <v>8</v>
      </c>
      <c r="D25" s="23">
        <v>40000</v>
      </c>
      <c r="E25" s="13"/>
      <c r="F25" s="10" t="s">
        <v>56</v>
      </c>
    </row>
    <row r="26" spans="1:6" ht="33.75" customHeight="1" x14ac:dyDescent="0.35">
      <c r="A26" s="30" t="s">
        <v>57</v>
      </c>
      <c r="B26" s="33" t="s">
        <v>58</v>
      </c>
      <c r="C26" s="22" t="s">
        <v>8</v>
      </c>
      <c r="D26" s="34">
        <v>50000</v>
      </c>
      <c r="E26" s="13"/>
      <c r="F26" s="10" t="s">
        <v>59</v>
      </c>
    </row>
    <row r="27" spans="1:6" ht="29" x14ac:dyDescent="0.35">
      <c r="A27" s="26" t="s">
        <v>60</v>
      </c>
      <c r="B27" s="33" t="s">
        <v>61</v>
      </c>
      <c r="C27" s="13" t="s">
        <v>8</v>
      </c>
      <c r="D27" s="35">
        <v>350000</v>
      </c>
      <c r="E27" s="13"/>
      <c r="F27" s="10" t="s">
        <v>62</v>
      </c>
    </row>
    <row r="28" spans="1:6" ht="29" x14ac:dyDescent="0.35">
      <c r="A28" s="30" t="s">
        <v>63</v>
      </c>
      <c r="B28" s="36" t="s">
        <v>64</v>
      </c>
      <c r="C28" s="22" t="s">
        <v>8</v>
      </c>
      <c r="D28" s="37">
        <v>300000</v>
      </c>
      <c r="E28" s="13"/>
      <c r="F28" s="10" t="s">
        <v>65</v>
      </c>
    </row>
    <row r="29" spans="1:6" ht="42" x14ac:dyDescent="0.35">
      <c r="A29" s="30" t="s">
        <v>66</v>
      </c>
      <c r="B29" s="31" t="s">
        <v>67</v>
      </c>
      <c r="C29" s="22" t="s">
        <v>8</v>
      </c>
      <c r="D29" s="37">
        <v>60000</v>
      </c>
      <c r="E29" s="13"/>
      <c r="F29" s="10" t="s">
        <v>68</v>
      </c>
    </row>
    <row r="30" spans="1:6" ht="29" x14ac:dyDescent="0.35">
      <c r="A30" s="30" t="s">
        <v>69</v>
      </c>
      <c r="B30" s="31" t="s">
        <v>70</v>
      </c>
      <c r="C30" s="22" t="s">
        <v>8</v>
      </c>
      <c r="D30" s="37">
        <v>62100</v>
      </c>
      <c r="E30" s="13"/>
      <c r="F30" s="10" t="s">
        <v>71</v>
      </c>
    </row>
    <row r="31" spans="1:6" ht="29" x14ac:dyDescent="0.35">
      <c r="A31" s="30" t="s">
        <v>72</v>
      </c>
      <c r="B31" s="31" t="s">
        <v>73</v>
      </c>
      <c r="C31" s="22" t="s">
        <v>8</v>
      </c>
      <c r="D31" s="37">
        <v>60000</v>
      </c>
      <c r="E31" s="13"/>
      <c r="F31" s="10" t="s">
        <v>74</v>
      </c>
    </row>
    <row r="32" spans="1:6" ht="70.5" x14ac:dyDescent="0.35">
      <c r="A32" s="30" t="s">
        <v>75</v>
      </c>
      <c r="B32" s="24" t="s">
        <v>76</v>
      </c>
      <c r="C32" s="22" t="s">
        <v>8</v>
      </c>
      <c r="D32" s="37">
        <v>111341</v>
      </c>
      <c r="E32" s="13"/>
      <c r="F32" s="10" t="s">
        <v>77</v>
      </c>
    </row>
    <row r="33" spans="1:6" ht="58.5" customHeight="1" x14ac:dyDescent="0.35">
      <c r="A33" s="30" t="s">
        <v>78</v>
      </c>
      <c r="B33" s="31" t="s">
        <v>79</v>
      </c>
      <c r="C33" s="22" t="s">
        <v>8</v>
      </c>
      <c r="D33" s="37">
        <v>120000</v>
      </c>
      <c r="E33" s="13"/>
      <c r="F33" s="10" t="s">
        <v>80</v>
      </c>
    </row>
    <row r="34" spans="1:6" ht="74.25" customHeight="1" x14ac:dyDescent="0.35">
      <c r="A34" s="30" t="s">
        <v>81</v>
      </c>
      <c r="B34" s="31" t="s">
        <v>82</v>
      </c>
      <c r="C34" s="22" t="s">
        <v>8</v>
      </c>
      <c r="D34" s="37">
        <v>110715</v>
      </c>
      <c r="E34" s="13"/>
      <c r="F34" s="10" t="s">
        <v>83</v>
      </c>
    </row>
    <row r="35" spans="1:6" ht="67.5" customHeight="1" x14ac:dyDescent="0.35">
      <c r="A35" s="26" t="s">
        <v>84</v>
      </c>
      <c r="B35" s="38" t="s">
        <v>85</v>
      </c>
      <c r="C35" s="13" t="s">
        <v>8</v>
      </c>
      <c r="D35" s="27">
        <v>323000</v>
      </c>
      <c r="E35" s="13"/>
      <c r="F35" s="10" t="s">
        <v>86</v>
      </c>
    </row>
    <row r="36" spans="1:6" ht="67.5" customHeight="1" x14ac:dyDescent="0.35">
      <c r="A36" s="26" t="s">
        <v>87</v>
      </c>
      <c r="B36" s="38" t="s">
        <v>88</v>
      </c>
      <c r="C36" s="13" t="s">
        <v>8</v>
      </c>
      <c r="D36" s="27">
        <v>3014</v>
      </c>
      <c r="E36" s="13"/>
      <c r="F36" s="10" t="s">
        <v>89</v>
      </c>
    </row>
    <row r="37" spans="1:6" ht="42" x14ac:dyDescent="0.35">
      <c r="A37" s="30" t="s">
        <v>90</v>
      </c>
      <c r="B37" s="38" t="s">
        <v>91</v>
      </c>
      <c r="C37" s="32" t="s">
        <v>8</v>
      </c>
      <c r="D37" s="23">
        <v>120000</v>
      </c>
      <c r="E37" s="13"/>
      <c r="F37" s="10" t="s">
        <v>92</v>
      </c>
    </row>
    <row r="38" spans="1:6" ht="56" x14ac:dyDescent="0.35">
      <c r="A38" s="30" t="s">
        <v>93</v>
      </c>
      <c r="B38" s="38" t="s">
        <v>94</v>
      </c>
      <c r="C38" s="22" t="s">
        <v>8</v>
      </c>
      <c r="D38" s="34">
        <v>1443245</v>
      </c>
      <c r="E38" s="13"/>
      <c r="F38" s="10" t="s">
        <v>95</v>
      </c>
    </row>
    <row r="39" spans="1:6" ht="28" x14ac:dyDescent="0.35">
      <c r="A39" s="72"/>
      <c r="B39" s="73" t="s">
        <v>96</v>
      </c>
      <c r="C39" s="74"/>
      <c r="D39" s="75"/>
      <c r="E39" s="13"/>
      <c r="F39" s="10"/>
    </row>
    <row r="40" spans="1:6" ht="59.25" customHeight="1" x14ac:dyDescent="0.35">
      <c r="A40" s="8" t="s">
        <v>97</v>
      </c>
      <c r="B40" s="24" t="s">
        <v>98</v>
      </c>
      <c r="C40" s="13" t="s">
        <v>8</v>
      </c>
      <c r="D40" s="35">
        <v>130000</v>
      </c>
      <c r="E40" s="13"/>
      <c r="F40" s="10" t="s">
        <v>99</v>
      </c>
    </row>
    <row r="41" spans="1:6" ht="42" x14ac:dyDescent="0.35">
      <c r="A41" s="8" t="s">
        <v>100</v>
      </c>
      <c r="B41" s="39" t="s">
        <v>101</v>
      </c>
      <c r="C41" s="13" t="s">
        <v>8</v>
      </c>
      <c r="D41" s="35">
        <v>140400</v>
      </c>
      <c r="E41" s="13"/>
      <c r="F41" s="10" t="s">
        <v>102</v>
      </c>
    </row>
    <row r="42" spans="1:6" x14ac:dyDescent="0.35">
      <c r="A42" s="72"/>
      <c r="B42" s="73" t="s">
        <v>103</v>
      </c>
      <c r="C42" s="74"/>
      <c r="D42" s="75"/>
      <c r="E42" s="13"/>
      <c r="F42" s="10"/>
    </row>
    <row r="43" spans="1:6" s="43" customFormat="1" ht="52.5" customHeight="1" x14ac:dyDescent="0.35">
      <c r="A43" s="40" t="s">
        <v>104</v>
      </c>
      <c r="B43" s="39" t="s">
        <v>105</v>
      </c>
      <c r="C43" s="41" t="s">
        <v>8</v>
      </c>
      <c r="D43" s="42">
        <v>154000</v>
      </c>
      <c r="E43" s="41"/>
      <c r="F43" s="10" t="s">
        <v>106</v>
      </c>
    </row>
    <row r="44" spans="1:6" s="43" customFormat="1" ht="54" customHeight="1" x14ac:dyDescent="0.35">
      <c r="A44" s="40" t="s">
        <v>107</v>
      </c>
      <c r="B44" s="39" t="s">
        <v>108</v>
      </c>
      <c r="C44" s="41" t="s">
        <v>8</v>
      </c>
      <c r="D44" s="42">
        <v>324000</v>
      </c>
      <c r="E44" s="41"/>
      <c r="F44" s="10" t="s">
        <v>109</v>
      </c>
    </row>
    <row r="45" spans="1:6" s="43" customFormat="1" ht="48" customHeight="1" x14ac:dyDescent="0.35">
      <c r="A45" s="40" t="s">
        <v>110</v>
      </c>
      <c r="B45" s="39" t="s">
        <v>111</v>
      </c>
      <c r="C45" s="41" t="s">
        <v>8</v>
      </c>
      <c r="D45" s="42">
        <v>0</v>
      </c>
      <c r="E45" s="41"/>
      <c r="F45" s="10" t="s">
        <v>112</v>
      </c>
    </row>
    <row r="46" spans="1:6" s="43" customFormat="1" ht="49.5" customHeight="1" x14ac:dyDescent="0.35">
      <c r="A46" s="40" t="s">
        <v>113</v>
      </c>
      <c r="B46" s="39" t="s">
        <v>114</v>
      </c>
      <c r="C46" s="41" t="s">
        <v>8</v>
      </c>
      <c r="D46" s="42">
        <v>108000</v>
      </c>
      <c r="E46" s="41"/>
      <c r="F46" s="10" t="s">
        <v>115</v>
      </c>
    </row>
    <row r="47" spans="1:6" s="43" customFormat="1" ht="47.25" customHeight="1" x14ac:dyDescent="0.35">
      <c r="A47" s="40" t="s">
        <v>116</v>
      </c>
      <c r="B47" s="39" t="s">
        <v>117</v>
      </c>
      <c r="C47" s="41" t="s">
        <v>8</v>
      </c>
      <c r="D47" s="42">
        <v>180000</v>
      </c>
      <c r="E47" s="41"/>
      <c r="F47" s="10" t="s">
        <v>118</v>
      </c>
    </row>
    <row r="48" spans="1:6" x14ac:dyDescent="0.35">
      <c r="A48" s="72"/>
      <c r="B48" s="73" t="s">
        <v>119</v>
      </c>
      <c r="C48" s="74"/>
      <c r="D48" s="75"/>
      <c r="E48" s="13"/>
      <c r="F48" s="10"/>
    </row>
    <row r="49" spans="1:6" ht="42.75" customHeight="1" x14ac:dyDescent="0.35">
      <c r="A49" s="8" t="s">
        <v>120</v>
      </c>
      <c r="B49" s="39" t="s">
        <v>121</v>
      </c>
      <c r="C49" s="13" t="s">
        <v>8</v>
      </c>
      <c r="D49" s="29">
        <v>110479.7</v>
      </c>
      <c r="E49" s="13"/>
      <c r="F49" s="10" t="s">
        <v>122</v>
      </c>
    </row>
    <row r="50" spans="1:6" ht="59.25" customHeight="1" x14ac:dyDescent="0.35">
      <c r="A50" s="72"/>
      <c r="B50" s="73" t="s">
        <v>123</v>
      </c>
      <c r="C50" s="74"/>
      <c r="D50" s="75"/>
      <c r="E50" s="13"/>
      <c r="F50" s="10"/>
    </row>
    <row r="51" spans="1:6" ht="45" customHeight="1" x14ac:dyDescent="0.35">
      <c r="A51" s="8" t="s">
        <v>124</v>
      </c>
      <c r="B51" s="24" t="s">
        <v>125</v>
      </c>
      <c r="C51" s="13" t="s">
        <v>8</v>
      </c>
      <c r="D51" s="35">
        <v>1200000</v>
      </c>
      <c r="E51" s="13"/>
      <c r="F51" s="10" t="s">
        <v>126</v>
      </c>
    </row>
    <row r="52" spans="1:6" ht="47.25" customHeight="1" x14ac:dyDescent="0.35">
      <c r="A52" s="8" t="s">
        <v>127</v>
      </c>
      <c r="B52" s="39" t="s">
        <v>128</v>
      </c>
      <c r="C52" s="13" t="s">
        <v>8</v>
      </c>
      <c r="D52" s="35">
        <v>63277.5</v>
      </c>
      <c r="E52" s="13"/>
      <c r="F52" s="10" t="s">
        <v>129</v>
      </c>
    </row>
    <row r="53" spans="1:6" ht="29" x14ac:dyDescent="0.35">
      <c r="A53" s="26" t="s">
        <v>130</v>
      </c>
      <c r="B53" s="39" t="s">
        <v>131</v>
      </c>
      <c r="C53" s="13" t="s">
        <v>8</v>
      </c>
      <c r="D53" s="29">
        <v>864000</v>
      </c>
      <c r="E53" s="13"/>
      <c r="F53" s="10" t="s">
        <v>132</v>
      </c>
    </row>
    <row r="54" spans="1:6" ht="46.5" customHeight="1" x14ac:dyDescent="0.35">
      <c r="A54" s="8" t="s">
        <v>133</v>
      </c>
      <c r="B54" s="24" t="s">
        <v>134</v>
      </c>
      <c r="C54" s="13" t="s">
        <v>8</v>
      </c>
      <c r="D54" s="35">
        <v>90925</v>
      </c>
      <c r="E54" s="13"/>
      <c r="F54" s="10" t="s">
        <v>135</v>
      </c>
    </row>
    <row r="55" spans="1:6" ht="57" customHeight="1" x14ac:dyDescent="0.35">
      <c r="A55" s="8" t="s">
        <v>136</v>
      </c>
      <c r="B55" s="24" t="s">
        <v>137</v>
      </c>
      <c r="C55" s="13" t="s">
        <v>8</v>
      </c>
      <c r="D55" s="35">
        <v>368419.5</v>
      </c>
      <c r="E55" s="13"/>
      <c r="F55" s="10" t="s">
        <v>138</v>
      </c>
    </row>
    <row r="56" spans="1:6" ht="69" customHeight="1" x14ac:dyDescent="0.35">
      <c r="A56" s="8" t="s">
        <v>139</v>
      </c>
      <c r="B56" s="39" t="s">
        <v>140</v>
      </c>
      <c r="C56" s="13" t="s">
        <v>8</v>
      </c>
      <c r="D56" s="35">
        <v>192168</v>
      </c>
      <c r="E56" s="13"/>
      <c r="F56" s="10" t="s">
        <v>141</v>
      </c>
    </row>
    <row r="57" spans="1:6" ht="46.5" customHeight="1" x14ac:dyDescent="0.35">
      <c r="A57" s="30" t="s">
        <v>142</v>
      </c>
      <c r="B57" s="38" t="s">
        <v>143</v>
      </c>
      <c r="C57" s="32" t="s">
        <v>8</v>
      </c>
      <c r="D57" s="44">
        <v>190476</v>
      </c>
      <c r="E57" s="13"/>
      <c r="F57" s="10" t="s">
        <v>144</v>
      </c>
    </row>
    <row r="58" spans="1:6" ht="42.75" customHeight="1" x14ac:dyDescent="0.35">
      <c r="A58" s="30" t="s">
        <v>145</v>
      </c>
      <c r="B58" s="24" t="s">
        <v>146</v>
      </c>
      <c r="C58" s="22" t="s">
        <v>8</v>
      </c>
      <c r="D58" s="37">
        <v>510800</v>
      </c>
      <c r="E58" s="13"/>
      <c r="F58" s="10" t="s">
        <v>147</v>
      </c>
    </row>
    <row r="59" spans="1:6" ht="42" x14ac:dyDescent="0.35">
      <c r="A59" s="30" t="s">
        <v>148</v>
      </c>
      <c r="B59" s="38" t="s">
        <v>149</v>
      </c>
      <c r="C59" s="32" t="s">
        <v>8</v>
      </c>
      <c r="D59" s="23">
        <v>27700</v>
      </c>
      <c r="E59" s="13"/>
      <c r="F59" s="10" t="s">
        <v>150</v>
      </c>
    </row>
    <row r="60" spans="1:6" ht="29" x14ac:dyDescent="0.35">
      <c r="A60" s="30" t="s">
        <v>151</v>
      </c>
      <c r="B60" s="38" t="s">
        <v>152</v>
      </c>
      <c r="C60" s="22" t="s">
        <v>8</v>
      </c>
      <c r="D60" s="37">
        <f>271453.3-30593.52</f>
        <v>240859.78</v>
      </c>
      <c r="E60" s="13"/>
      <c r="F60" s="10" t="s">
        <v>153</v>
      </c>
    </row>
    <row r="61" spans="1:6" x14ac:dyDescent="0.35">
      <c r="A61" s="45"/>
      <c r="B61" t="s">
        <v>154</v>
      </c>
      <c r="D61" s="46">
        <f>D7-D15</f>
        <v>0</v>
      </c>
    </row>
    <row r="62" spans="1:6" x14ac:dyDescent="0.35">
      <c r="A62" s="45"/>
      <c r="D62" s="47"/>
    </row>
    <row r="63" spans="1:6" x14ac:dyDescent="0.35">
      <c r="A63" s="48"/>
      <c r="B63" s="49" t="s">
        <v>155</v>
      </c>
      <c r="C63" s="49"/>
      <c r="D63" s="49"/>
      <c r="E63" s="49"/>
    </row>
    <row r="64" spans="1:6" ht="28" customHeight="1" x14ac:dyDescent="0.35">
      <c r="A64" s="45"/>
      <c r="B64" s="49"/>
      <c r="C64" s="49"/>
      <c r="D64" s="49"/>
      <c r="E64" s="49"/>
    </row>
    <row r="65" spans="1:5" ht="65.5" customHeight="1" x14ac:dyDescent="0.35">
      <c r="A65" s="45"/>
      <c r="B65" s="50" t="s">
        <v>156</v>
      </c>
    </row>
    <row r="66" spans="1:5" ht="193.5" customHeight="1" x14ac:dyDescent="0.35">
      <c r="A66" s="51" t="s">
        <v>157</v>
      </c>
      <c r="B66" s="52" t="s">
        <v>158</v>
      </c>
      <c r="C66" s="52"/>
      <c r="D66" s="52"/>
      <c r="E66" s="52"/>
    </row>
    <row r="67" spans="1:5" ht="28.5" hidden="1" customHeight="1" x14ac:dyDescent="0.35">
      <c r="A67" s="53"/>
      <c r="B67" s="54"/>
      <c r="C67" s="54"/>
      <c r="D67" s="54"/>
      <c r="E67" s="54"/>
    </row>
    <row r="68" spans="1:5" ht="28.5" hidden="1" customHeight="1" x14ac:dyDescent="0.35">
      <c r="A68" s="53"/>
      <c r="B68" s="55"/>
      <c r="C68" s="56"/>
      <c r="D68" s="56"/>
      <c r="E68" s="56"/>
    </row>
    <row r="69" spans="1:5" ht="157.5" customHeight="1" x14ac:dyDescent="0.35">
      <c r="A69" s="53" t="s">
        <v>159</v>
      </c>
      <c r="B69" s="57" t="s">
        <v>160</v>
      </c>
      <c r="C69" s="57"/>
      <c r="D69" s="57"/>
      <c r="E69" s="57"/>
    </row>
    <row r="70" spans="1:5" ht="39" customHeight="1" x14ac:dyDescent="0.35">
      <c r="A70" s="53" t="s">
        <v>161</v>
      </c>
      <c r="B70" s="49" t="s">
        <v>162</v>
      </c>
      <c r="C70" s="49"/>
      <c r="D70" s="49"/>
      <c r="E70" s="49"/>
    </row>
    <row r="71" spans="1:5" ht="27.65" customHeight="1" x14ac:dyDescent="0.35">
      <c r="A71" s="43" t="s">
        <v>163</v>
      </c>
      <c r="B71" s="58" t="s">
        <v>164</v>
      </c>
      <c r="C71" s="58"/>
      <c r="D71" s="58"/>
      <c r="E71" s="58"/>
    </row>
    <row r="72" spans="1:5" ht="173.25" customHeight="1" x14ac:dyDescent="0.35">
      <c r="A72" s="53" t="s">
        <v>165</v>
      </c>
      <c r="B72" s="59" t="s">
        <v>166</v>
      </c>
      <c r="C72" s="59"/>
      <c r="D72" s="59"/>
      <c r="E72" s="59"/>
    </row>
    <row r="73" spans="1:5" ht="67.5" customHeight="1" x14ac:dyDescent="0.35">
      <c r="A73" s="60" t="s">
        <v>167</v>
      </c>
      <c r="B73" s="61" t="s">
        <v>168</v>
      </c>
      <c r="C73" s="61"/>
      <c r="D73" s="61"/>
      <c r="E73" s="61"/>
    </row>
    <row r="74" spans="1:5" ht="47.5" customHeight="1" x14ac:dyDescent="0.35">
      <c r="B74" s="49" t="s">
        <v>169</v>
      </c>
      <c r="C74" s="49"/>
      <c r="D74" s="49"/>
      <c r="E74" s="49"/>
    </row>
    <row r="75" spans="1:5" ht="70.5" customHeight="1" x14ac:dyDescent="0.35">
      <c r="B75" s="62" t="s">
        <v>170</v>
      </c>
      <c r="C75" s="63"/>
      <c r="D75" s="63"/>
      <c r="E75" s="63"/>
    </row>
    <row r="77" spans="1:5" ht="63.75" customHeight="1" x14ac:dyDescent="0.35">
      <c r="B77" s="62" t="s">
        <v>171</v>
      </c>
      <c r="C77" s="63"/>
      <c r="D77" s="63"/>
      <c r="E77" s="63"/>
    </row>
    <row r="79" spans="1:5" ht="29.25" customHeight="1" x14ac:dyDescent="0.35">
      <c r="B79" s="63"/>
      <c r="C79" s="63"/>
      <c r="D79" s="63"/>
      <c r="E79" s="63"/>
    </row>
  </sheetData>
  <mergeCells count="15">
    <mergeCell ref="B75:E75"/>
    <mergeCell ref="B77:E77"/>
    <mergeCell ref="B79:E79"/>
    <mergeCell ref="B69:E69"/>
    <mergeCell ref="B70:E70"/>
    <mergeCell ref="B71:E71"/>
    <mergeCell ref="B72:E72"/>
    <mergeCell ref="B73:E73"/>
    <mergeCell ref="B74:E74"/>
    <mergeCell ref="A2:F2"/>
    <mergeCell ref="E7:E13"/>
    <mergeCell ref="B63:E64"/>
    <mergeCell ref="B66:E66"/>
    <mergeCell ref="B67:E67"/>
    <mergeCell ref="B68:E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Членские взносы с 2020 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2015-06-05T18:19:34Z</dcterms:created>
  <dcterms:modified xsi:type="dcterms:W3CDTF">2020-03-14T13:17:17Z</dcterms:modified>
</cp:coreProperties>
</file>